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showInkAnnotation="0" defaultThemeVersion="124226"/>
  <workbookProtection workbookAlgorithmName="SHA-512" workbookHashValue="CKcqLeB0RSgknaTtBOfoHpxMFbpY6PBj0rN4JVKODNpnt91OfhrGp4DW5eFG3ttzbYPUmgE12EkqNED2zIxEHA==" workbookSaltValue="ZxDgaKMnaH6oW0v/c3coiA==" workbookSpinCount="100000" lockStructure="1"/>
  <bookViews>
    <workbookView xWindow="240" yWindow="105" windowWidth="14805" windowHeight="8010"/>
  </bookViews>
  <sheets>
    <sheet name="Base" sheetId="1" r:id="rId1"/>
    <sheet name="Equipo" sheetId="8" state="hidden" r:id="rId2"/>
    <sheet name="Virtudes y defectos" sheetId="6" state="hidden" r:id="rId3"/>
    <sheet name="Ocupaciones" sheetId="4" state="hidden" r:id="rId4"/>
    <sheet name="Factores planetarios" sheetId="5" state="hidden" r:id="rId5"/>
    <sheet name="Especies" sheetId="3" state="hidden" r:id="rId6"/>
    <sheet name="Características" sheetId="2" state="hidden" r:id="rId7"/>
  </sheets>
  <definedNames>
    <definedName name="_xlnm._FilterDatabase" localSheetId="1" hidden="1">Equipo!$A$2:$B$16</definedName>
    <definedName name="_xlnm.Print_Area" localSheetId="0">Base!$B$3:$AN$56</definedName>
    <definedName name="Especies">Especies!$A$3:$A$39</definedName>
  </definedNames>
  <calcPr calcId="152511"/>
</workbook>
</file>

<file path=xl/calcChain.xml><?xml version="1.0" encoding="utf-8"?>
<calcChain xmlns="http://schemas.openxmlformats.org/spreadsheetml/2006/main">
  <c r="AM25" i="1" l="1"/>
  <c r="AN25" i="1"/>
  <c r="AM26" i="1"/>
  <c r="AN26" i="1"/>
  <c r="AM27" i="1"/>
  <c r="AN27" i="1"/>
  <c r="AM28" i="1"/>
  <c r="AN28" i="1"/>
  <c r="AM29" i="1"/>
  <c r="AN29" i="1"/>
  <c r="AM30" i="1"/>
  <c r="AN30" i="1"/>
  <c r="AM31" i="1"/>
  <c r="AN31" i="1"/>
  <c r="AM32" i="1"/>
  <c r="AN32" i="1"/>
  <c r="AM33" i="1"/>
  <c r="AN33" i="1"/>
  <c r="AM34" i="1"/>
  <c r="AN34" i="1"/>
  <c r="AM35" i="1"/>
  <c r="AN35" i="1"/>
  <c r="AM36" i="1"/>
  <c r="AN36" i="1"/>
  <c r="AM37" i="1"/>
  <c r="AN37" i="1"/>
  <c r="AM38" i="1"/>
  <c r="AN38" i="1"/>
  <c r="AN24" i="1"/>
  <c r="AM24" i="1" l="1"/>
  <c r="AN39" i="1" l="1"/>
  <c r="AM16" i="1" l="1"/>
  <c r="AM15" i="1"/>
  <c r="AM14" i="1"/>
  <c r="K2" i="6"/>
  <c r="K3" i="6"/>
  <c r="K1" i="6"/>
  <c r="J2" i="6" l="1"/>
  <c r="J3" i="6"/>
  <c r="J1" i="6"/>
  <c r="C2" i="6"/>
  <c r="C3" i="6" s="1"/>
  <c r="D2" i="6"/>
  <c r="D3" i="6" s="1"/>
  <c r="B2" i="6"/>
  <c r="B3" i="6" s="1"/>
  <c r="AN15" i="1"/>
  <c r="L2" i="6" s="1"/>
  <c r="M2" i="6" s="1"/>
  <c r="AN16" i="1"/>
  <c r="L3" i="6" s="1"/>
  <c r="M3" i="6" s="1"/>
  <c r="AN14" i="1"/>
  <c r="L1" i="6" s="1"/>
  <c r="M1" i="6" s="1"/>
  <c r="A2" i="6"/>
  <c r="B1" i="6"/>
  <c r="C1" i="6"/>
  <c r="A1" i="6"/>
  <c r="N3" i="6" l="1"/>
  <c r="AM19" i="1" s="1"/>
  <c r="N2" i="6"/>
  <c r="AM18" i="1" s="1"/>
  <c r="N1" i="6"/>
  <c r="AM17" i="1"/>
  <c r="L18" i="1"/>
  <c r="L17" i="1"/>
  <c r="F35" i="1" l="1"/>
  <c r="D15" i="1"/>
  <c r="O6" i="1"/>
  <c r="F15" i="1" s="1"/>
  <c r="AH19" i="1"/>
  <c r="AH18" i="1"/>
  <c r="V22" i="1"/>
  <c r="P22" i="1"/>
  <c r="P18" i="1"/>
  <c r="P16" i="1"/>
  <c r="R16" i="1" s="1"/>
  <c r="P15" i="1"/>
  <c r="P23" i="1"/>
  <c r="J16" i="1"/>
  <c r="J14" i="1"/>
  <c r="AH30" i="1"/>
  <c r="AJ30" i="1" s="1"/>
  <c r="AH26" i="1"/>
  <c r="AJ26" i="1" s="1"/>
  <c r="AH16" i="1"/>
  <c r="AJ16" i="1" s="1"/>
  <c r="AH14" i="1"/>
  <c r="AJ14" i="1" s="1"/>
  <c r="AB21" i="1"/>
  <c r="AD21" i="1" s="1"/>
  <c r="V20" i="1"/>
  <c r="X20" i="1" s="1"/>
  <c r="V14" i="1"/>
  <c r="X14" i="1" s="1"/>
  <c r="P21" i="1"/>
  <c r="R21" i="1" s="1"/>
  <c r="J20" i="1"/>
  <c r="L20" i="1" s="1"/>
  <c r="J19" i="1"/>
  <c r="L19" i="1" s="1"/>
  <c r="J15" i="1"/>
  <c r="L15" i="1" s="1"/>
  <c r="D18" i="1"/>
  <c r="F18" i="1" s="1"/>
  <c r="AB20" i="1"/>
  <c r="AD20" i="1" s="1"/>
  <c r="V17" i="1"/>
  <c r="X17" i="1" s="1"/>
  <c r="V16" i="1"/>
  <c r="X16" i="1" s="1"/>
  <c r="D19" i="1"/>
  <c r="F19" i="1" s="1"/>
  <c r="D37" i="1"/>
  <c r="D39" i="1"/>
  <c r="F39" i="1" s="1"/>
  <c r="D38" i="1"/>
  <c r="F38" i="1" s="1"/>
  <c r="D40" i="1"/>
  <c r="F40" i="1" s="1"/>
  <c r="AH35" i="1"/>
  <c r="AJ35" i="1" s="1"/>
  <c r="AH34" i="1"/>
  <c r="AJ34" i="1" s="1"/>
  <c r="AB19" i="1"/>
  <c r="AD19" i="1" s="1"/>
  <c r="D28" i="1"/>
  <c r="F28" i="1" s="1"/>
  <c r="D24" i="1"/>
  <c r="F24" i="1" s="1"/>
  <c r="D20" i="1"/>
  <c r="F20" i="1" s="1"/>
  <c r="AB23" i="1"/>
  <c r="AD23" i="1" s="1"/>
  <c r="AB22" i="1"/>
  <c r="AD22" i="1" s="1"/>
  <c r="AH27" i="1"/>
  <c r="AJ27" i="1" s="1"/>
  <c r="AH21" i="1"/>
  <c r="AJ21" i="1" s="1"/>
  <c r="AH23" i="1"/>
  <c r="AJ23" i="1" s="1"/>
  <c r="AJ17" i="1" l="1"/>
  <c r="X15" i="1"/>
  <c r="L14" i="1"/>
  <c r="L16" i="1"/>
  <c r="R15" i="1"/>
  <c r="R18" i="1"/>
  <c r="R23" i="1"/>
  <c r="R22" i="1"/>
  <c r="R20" i="1"/>
  <c r="R19" i="1"/>
  <c r="X22" i="1"/>
  <c r="X21" i="1"/>
  <c r="AD15" i="1"/>
  <c r="AD17" i="1"/>
  <c r="AD16" i="1"/>
  <c r="AJ19" i="1"/>
  <c r="AJ18" i="1"/>
  <c r="AH36" i="1"/>
  <c r="AJ36" i="1" s="1"/>
  <c r="AH33" i="1"/>
  <c r="AJ33" i="1" s="1"/>
  <c r="AH32" i="1"/>
  <c r="AJ32" i="1" s="1"/>
  <c r="AH22" i="1"/>
  <c r="AJ22" i="1" s="1"/>
  <c r="AH29" i="1" l="1"/>
  <c r="AJ29" i="1" s="1"/>
  <c r="AH28" i="1"/>
  <c r="AJ28" i="1" s="1"/>
  <c r="D36" i="1"/>
  <c r="F36" i="1" s="1"/>
  <c r="D34" i="1"/>
  <c r="F34" i="1" s="1"/>
  <c r="AB24" i="1"/>
  <c r="AD24" i="1" s="1"/>
  <c r="AB18" i="1"/>
  <c r="AD18" i="1" s="1"/>
  <c r="D16" i="1"/>
  <c r="F16" i="1" s="1"/>
  <c r="P14" i="1" l="1"/>
  <c r="R14" i="1" s="1"/>
  <c r="AH24" i="1"/>
  <c r="AJ24" i="1" s="1"/>
  <c r="D32" i="1" l="1"/>
  <c r="F32" i="1" s="1"/>
  <c r="D25" i="1"/>
  <c r="F25" i="1" s="1"/>
  <c r="D22" i="1"/>
  <c r="F22" i="1" s="1"/>
  <c r="D17" i="1"/>
  <c r="F17" i="1" s="1"/>
  <c r="D31" i="1"/>
  <c r="F31" i="1" s="1"/>
  <c r="V23" i="1"/>
  <c r="X23" i="1" s="1"/>
  <c r="V19" i="1"/>
  <c r="X19" i="1" s="1"/>
  <c r="D29" i="1" l="1"/>
  <c r="F29" i="1" s="1"/>
  <c r="D26" i="1"/>
  <c r="F26" i="1" s="1"/>
  <c r="D23" i="1"/>
  <c r="F23" i="1" s="1"/>
  <c r="V18" i="1" l="1"/>
  <c r="X18" i="1" s="1"/>
  <c r="D30" i="1" l="1"/>
  <c r="F30" i="1" s="1"/>
  <c r="F33" i="2" l="1"/>
  <c r="E33" i="2"/>
  <c r="AK8" i="1" s="1"/>
  <c r="D33" i="2"/>
  <c r="Y8" i="1" s="1"/>
  <c r="C33" i="2"/>
  <c r="S8" i="1" s="1"/>
  <c r="B33" i="2"/>
  <c r="A33" i="2"/>
  <c r="G8" i="1" s="1"/>
  <c r="AK9" i="1" l="1"/>
  <c r="AE8" i="1"/>
  <c r="AK10" i="1"/>
  <c r="AK11" i="1"/>
  <c r="AE9" i="1"/>
  <c r="AE10" i="1"/>
  <c r="AE11" i="1"/>
  <c r="Y9" i="1"/>
  <c r="Y10" i="1"/>
  <c r="Y11" i="1"/>
  <c r="S10" i="1"/>
  <c r="S11" i="1"/>
  <c r="C37" i="1"/>
  <c r="G37" i="1" s="1"/>
  <c r="S9" i="1"/>
  <c r="G9" i="1"/>
  <c r="G10" i="1"/>
  <c r="G11" i="1"/>
  <c r="M8" i="1"/>
  <c r="M9" i="1" s="1"/>
  <c r="AF6" i="1"/>
  <c r="AN4" i="1"/>
  <c r="AF5" i="1"/>
  <c r="AA24" i="1"/>
  <c r="AE24" i="1" s="1"/>
  <c r="M10" i="1" l="1"/>
  <c r="M11" i="1"/>
  <c r="C39" i="1"/>
  <c r="G39" i="1" s="1"/>
  <c r="C14" i="1"/>
  <c r="AA21" i="1"/>
  <c r="AE21" i="1" s="1"/>
  <c r="AN9" i="1"/>
  <c r="AN6" i="1"/>
  <c r="AN5" i="1"/>
  <c r="AN11" i="1"/>
  <c r="U20" i="1"/>
  <c r="Y20" i="1" s="1"/>
  <c r="AA23" i="1"/>
  <c r="AE23" i="1" s="1"/>
  <c r="AN7" i="1" l="1"/>
  <c r="AN10" i="1"/>
  <c r="AF4" i="1"/>
  <c r="AN8" i="1"/>
  <c r="AG25" i="1"/>
  <c r="AH25" i="1" s="1"/>
  <c r="AG26" i="1"/>
  <c r="AG27" i="1"/>
  <c r="AG28" i="1"/>
  <c r="AG29" i="1"/>
  <c r="AG15" i="1"/>
  <c r="AG16" i="1"/>
  <c r="AG17" i="1"/>
  <c r="AG18" i="1"/>
  <c r="U23" i="1"/>
  <c r="Y23" i="1" s="1"/>
  <c r="AG14" i="1"/>
  <c r="AK14" i="1" s="1"/>
  <c r="U14" i="1"/>
  <c r="Y14" i="1" s="1"/>
  <c r="O17" i="1"/>
  <c r="P17" i="1" s="1"/>
  <c r="O18" i="1"/>
  <c r="O19" i="1"/>
  <c r="O20" i="1"/>
  <c r="O22" i="1"/>
  <c r="S22" i="1" s="1"/>
  <c r="O23" i="1"/>
  <c r="S23" i="1" s="1"/>
  <c r="I17" i="1"/>
  <c r="M17" i="1" s="1"/>
  <c r="C38" i="1"/>
  <c r="G38" i="1" s="1"/>
  <c r="C40" i="1"/>
  <c r="G40" i="1" s="1"/>
  <c r="C21" i="1"/>
  <c r="D21" i="1" s="1"/>
  <c r="C22" i="1"/>
  <c r="C23" i="1"/>
  <c r="C24" i="1"/>
  <c r="C25" i="1"/>
  <c r="C26" i="1"/>
  <c r="D14" i="1"/>
  <c r="C15" i="1"/>
  <c r="C16" i="1"/>
  <c r="C17" i="1"/>
  <c r="C18" i="1"/>
  <c r="C19" i="1"/>
  <c r="C20" i="1"/>
  <c r="AG30" i="1"/>
  <c r="AK30" i="1" s="1"/>
  <c r="O21" i="1"/>
  <c r="S21" i="1" s="1"/>
  <c r="AH15" i="1" l="1"/>
  <c r="AK15" i="1" s="1"/>
  <c r="AK16" i="1" s="1"/>
  <c r="AK25" i="1"/>
  <c r="AK26" i="1" s="1"/>
  <c r="S17" i="1"/>
  <c r="S18" i="1" s="1"/>
  <c r="G14" i="1"/>
  <c r="G15" i="1" s="1"/>
  <c r="AG24" i="1"/>
  <c r="I20" i="1"/>
  <c r="M20" i="1" s="1"/>
  <c r="AG31" i="1"/>
  <c r="AH31" i="1" s="1"/>
  <c r="AG32" i="1"/>
  <c r="AG33" i="1"/>
  <c r="AG34" i="1"/>
  <c r="AG35" i="1"/>
  <c r="AG36" i="1"/>
  <c r="AG20" i="1"/>
  <c r="AH20" i="1" s="1"/>
  <c r="AG21" i="1"/>
  <c r="AG22" i="1"/>
  <c r="AG23" i="1"/>
  <c r="C36" i="1"/>
  <c r="AG19" i="1"/>
  <c r="AK19" i="1" s="1"/>
  <c r="AA20" i="1"/>
  <c r="AE20" i="1" s="1"/>
  <c r="AA22" i="1"/>
  <c r="AE22" i="1" s="1"/>
  <c r="AA18" i="1"/>
  <c r="U18" i="1"/>
  <c r="Y18" i="1" s="1"/>
  <c r="AA19" i="1"/>
  <c r="AE19" i="1" s="1"/>
  <c r="AA15" i="1"/>
  <c r="AA16" i="1"/>
  <c r="AA17" i="1"/>
  <c r="AA14" i="1"/>
  <c r="AB14" i="1" s="1"/>
  <c r="U21" i="1"/>
  <c r="Y21" i="1" s="1"/>
  <c r="U22" i="1"/>
  <c r="Y22" i="1" s="1"/>
  <c r="U19" i="1"/>
  <c r="Y19" i="1" s="1"/>
  <c r="U15" i="1"/>
  <c r="Y15" i="1" s="1"/>
  <c r="U16" i="1"/>
  <c r="Y16" i="1" s="1"/>
  <c r="U17" i="1"/>
  <c r="Y17" i="1" s="1"/>
  <c r="O15" i="1"/>
  <c r="S15" i="1" s="1"/>
  <c r="O16" i="1"/>
  <c r="S16" i="1" s="1"/>
  <c r="I19" i="1"/>
  <c r="M19" i="1" s="1"/>
  <c r="O14" i="1"/>
  <c r="S14" i="1" s="1"/>
  <c r="I16" i="1"/>
  <c r="M16" i="1" s="1"/>
  <c r="I18" i="1"/>
  <c r="M18" i="1" s="1"/>
  <c r="I15" i="1"/>
  <c r="M15" i="1" s="1"/>
  <c r="I14" i="1"/>
  <c r="M14" i="1" s="1"/>
  <c r="C33" i="1"/>
  <c r="D33" i="1" s="1"/>
  <c r="C34" i="1"/>
  <c r="C35" i="1"/>
  <c r="C27" i="1"/>
  <c r="C28" i="1"/>
  <c r="C29" i="1"/>
  <c r="C30" i="1"/>
  <c r="C31" i="1"/>
  <c r="C32" i="1"/>
  <c r="AK27" i="1" l="1"/>
  <c r="AK28" i="1"/>
  <c r="AK29" i="1"/>
  <c r="AK17" i="1"/>
  <c r="AK18" i="1"/>
  <c r="S19" i="1"/>
  <c r="S20" i="1"/>
  <c r="G16" i="1"/>
  <c r="G17" i="1"/>
  <c r="G18" i="1"/>
  <c r="G19" i="1"/>
  <c r="G20" i="1"/>
  <c r="D27" i="1"/>
  <c r="G27" i="1" s="1"/>
  <c r="G28" i="1" s="1"/>
  <c r="AK20" i="1"/>
  <c r="AK21" i="1" s="1"/>
  <c r="AK31" i="1"/>
  <c r="AK32" i="1" s="1"/>
  <c r="G21" i="1"/>
  <c r="G33" i="1"/>
  <c r="G34" i="1" s="1"/>
  <c r="AE14" i="1"/>
  <c r="AK33" i="1" l="1"/>
  <c r="AK34" i="1"/>
  <c r="AK35" i="1"/>
  <c r="AK36" i="1"/>
  <c r="AK24" i="1"/>
  <c r="AK22" i="1"/>
  <c r="AK23" i="1"/>
  <c r="AE15" i="1"/>
  <c r="AE18" i="1"/>
  <c r="AE16" i="1"/>
  <c r="AE17" i="1"/>
  <c r="G36" i="1"/>
  <c r="G35" i="1"/>
  <c r="G29" i="1"/>
  <c r="G30" i="1"/>
  <c r="G31" i="1"/>
  <c r="G32" i="1"/>
  <c r="G22" i="1"/>
  <c r="G26" i="1"/>
  <c r="G25" i="1"/>
  <c r="G24" i="1"/>
  <c r="G23" i="1"/>
</calcChain>
</file>

<file path=xl/sharedStrings.xml><?xml version="1.0" encoding="utf-8"?>
<sst xmlns="http://schemas.openxmlformats.org/spreadsheetml/2006/main" count="1098" uniqueCount="548">
  <si>
    <t>CUERPO</t>
  </si>
  <si>
    <t>DESTREZA</t>
  </si>
  <si>
    <t>INTELIGENCIA</t>
  </si>
  <si>
    <t>PRESENCIA</t>
  </si>
  <si>
    <t>INSTINTO</t>
  </si>
  <si>
    <t>PSI</t>
  </si>
  <si>
    <t>FUErza</t>
  </si>
  <si>
    <t>VITalidad</t>
  </si>
  <si>
    <t>RESistencia</t>
  </si>
  <si>
    <t>AGIlidad</t>
  </si>
  <si>
    <t>VELocidad</t>
  </si>
  <si>
    <t>COOrdinación</t>
  </si>
  <si>
    <t>MEMoria</t>
  </si>
  <si>
    <t>LÓGica</t>
  </si>
  <si>
    <t>INVentiva</t>
  </si>
  <si>
    <t>CARisma</t>
  </si>
  <si>
    <t>VOLuntad</t>
  </si>
  <si>
    <t>APAriencia</t>
  </si>
  <si>
    <t>PERcepción</t>
  </si>
  <si>
    <t>INTuición</t>
  </si>
  <si>
    <t>CONcentración</t>
  </si>
  <si>
    <t>POTencia</t>
  </si>
  <si>
    <t>SENtido</t>
  </si>
  <si>
    <t>ÍMPetu</t>
  </si>
  <si>
    <t>ACADEMICAS</t>
  </si>
  <si>
    <t>Con. académico</t>
  </si>
  <si>
    <t>Cultura</t>
  </si>
  <si>
    <t>Doctrinas</t>
  </si>
  <si>
    <t>Historia</t>
  </si>
  <si>
    <t>Legislación</t>
  </si>
  <si>
    <t>Sociología</t>
  </si>
  <si>
    <t>Xenología</t>
  </si>
  <si>
    <t>Con. Científico</t>
  </si>
  <si>
    <t>Bioquímica</t>
  </si>
  <si>
    <t>Botánica</t>
  </si>
  <si>
    <t>C. Planetarias</t>
  </si>
  <si>
    <t>Toxicología</t>
  </si>
  <si>
    <t>Zoología</t>
  </si>
  <si>
    <t>Con. Técnico</t>
  </si>
  <si>
    <t>Astrografía</t>
  </si>
  <si>
    <t>Estructuras</t>
  </si>
  <si>
    <t>Física</t>
  </si>
  <si>
    <t>Matemáticas</t>
  </si>
  <si>
    <t>Química</t>
  </si>
  <si>
    <t>Con. Militar</t>
  </si>
  <si>
    <t>Logística</t>
  </si>
  <si>
    <t>Ordenanzas</t>
  </si>
  <si>
    <t>Táctica</t>
  </si>
  <si>
    <t>Lenguaje</t>
  </si>
  <si>
    <t>Medicina</t>
  </si>
  <si>
    <t>ATLÉTICAS</t>
  </si>
  <si>
    <t>Correr</t>
  </si>
  <si>
    <t>Escalar</t>
  </si>
  <si>
    <t>G 0</t>
  </si>
  <si>
    <t>Lanzar</t>
  </si>
  <si>
    <t>Nadar</t>
  </si>
  <si>
    <t>Saltar</t>
  </si>
  <si>
    <t>Sigilo</t>
  </si>
  <si>
    <t>Rifle</t>
  </si>
  <si>
    <t>OFENSIVAS</t>
  </si>
  <si>
    <t>Armas Arrojadizas</t>
  </si>
  <si>
    <t>Armas Blancas</t>
  </si>
  <si>
    <t>Armas Contundentes</t>
  </si>
  <si>
    <t>Armas de Apoyo</t>
  </si>
  <si>
    <t>Cañones</t>
  </si>
  <si>
    <t>Lanzacohetes</t>
  </si>
  <si>
    <t>Proyectores</t>
  </si>
  <si>
    <t>Pelea</t>
  </si>
  <si>
    <t>Pistola</t>
  </si>
  <si>
    <t>SENSORIALES</t>
  </si>
  <si>
    <t>Robar</t>
  </si>
  <si>
    <t>Buscar datos</t>
  </si>
  <si>
    <t>Camuflaje</t>
  </si>
  <si>
    <t>Disfraz</t>
  </si>
  <si>
    <t>Esconderse</t>
  </si>
  <si>
    <t>Evaluar</t>
  </si>
  <si>
    <t>Falsificación</t>
  </si>
  <si>
    <t>Observación</t>
  </si>
  <si>
    <t>Ocultar</t>
  </si>
  <si>
    <t>Orientación</t>
  </si>
  <si>
    <t>SOCIALES</t>
  </si>
  <si>
    <t>Artes escénicas</t>
  </si>
  <si>
    <t>Danzar</t>
  </si>
  <si>
    <t>Interpretar</t>
  </si>
  <si>
    <t>Tocar instrumento</t>
  </si>
  <si>
    <t>Voz</t>
  </si>
  <si>
    <t>Callejeo</t>
  </si>
  <si>
    <t>Dialéctica</t>
  </si>
  <si>
    <t>Interrogación</t>
  </si>
  <si>
    <t>Mando</t>
  </si>
  <si>
    <t>Protocolo</t>
  </si>
  <si>
    <t>Seducción</t>
  </si>
  <si>
    <t>TÉCNICAS</t>
  </si>
  <si>
    <t>Cerraduras</t>
  </si>
  <si>
    <t>Conducir</t>
  </si>
  <si>
    <t>Aéreos</t>
  </si>
  <si>
    <t>Marítimos</t>
  </si>
  <si>
    <t>Terrestres</t>
  </si>
  <si>
    <t>Demoliciones</t>
  </si>
  <si>
    <t>Operador</t>
  </si>
  <si>
    <t>Armamento</t>
  </si>
  <si>
    <t>Impulsores</t>
  </si>
  <si>
    <t>Sensores</t>
  </si>
  <si>
    <t>Sistemas auxiliares</t>
  </si>
  <si>
    <t>Pilotar</t>
  </si>
  <si>
    <t>Atmosféricas</t>
  </si>
  <si>
    <t>Pequeñas</t>
  </si>
  <si>
    <t>Medianas</t>
  </si>
  <si>
    <t>Pesadas</t>
  </si>
  <si>
    <t>Primeros Auxilios</t>
  </si>
  <si>
    <t>Técnico</t>
  </si>
  <si>
    <t>Robótica</t>
  </si>
  <si>
    <t>Alerta</t>
  </si>
  <si>
    <t>Ajuste por Fuerza</t>
  </si>
  <si>
    <t>Esquivar</t>
  </si>
  <si>
    <t>Iniciativa</t>
  </si>
  <si>
    <t>Carga</t>
  </si>
  <si>
    <t>Resistir Dolor</t>
  </si>
  <si>
    <t>Respiración</t>
  </si>
  <si>
    <t>Umbral Mortal</t>
  </si>
  <si>
    <t>Tabla de características según especie</t>
  </si>
  <si>
    <t>Especie</t>
  </si>
  <si>
    <t>CUE</t>
  </si>
  <si>
    <t>DES</t>
  </si>
  <si>
    <t>INT</t>
  </si>
  <si>
    <t>PRE</t>
  </si>
  <si>
    <t>INS</t>
  </si>
  <si>
    <t>F+3</t>
  </si>
  <si>
    <t>I+3</t>
  </si>
  <si>
    <t>F+6</t>
  </si>
  <si>
    <t>H+5</t>
  </si>
  <si>
    <t>A</t>
  </si>
  <si>
    <t>Aioll</t>
  </si>
  <si>
    <t>F+4</t>
  </si>
  <si>
    <t>L+6</t>
  </si>
  <si>
    <t>Boron</t>
  </si>
  <si>
    <t>L+2</t>
  </si>
  <si>
    <t>L+4</t>
  </si>
  <si>
    <t>K+5</t>
  </si>
  <si>
    <t>K+4</t>
  </si>
  <si>
    <t>M+3</t>
  </si>
  <si>
    <t>J+2</t>
  </si>
  <si>
    <t>N+3</t>
  </si>
  <si>
    <t>H+1</t>
  </si>
  <si>
    <t>Crelin</t>
  </si>
  <si>
    <t>T+4</t>
  </si>
  <si>
    <t>K+2</t>
  </si>
  <si>
    <t>T+2</t>
  </si>
  <si>
    <t>Cromter</t>
  </si>
  <si>
    <t>R+2</t>
  </si>
  <si>
    <t>M+4</t>
  </si>
  <si>
    <t>N+2</t>
  </si>
  <si>
    <t>Docte</t>
  </si>
  <si>
    <t>J+3</t>
  </si>
  <si>
    <t>G+2</t>
  </si>
  <si>
    <t>Eisil</t>
  </si>
  <si>
    <t>S+2</t>
  </si>
  <si>
    <t>Erow</t>
  </si>
  <si>
    <t>F+2</t>
  </si>
  <si>
    <t>G+3</t>
  </si>
  <si>
    <t>D+3</t>
  </si>
  <si>
    <t>N+5</t>
  </si>
  <si>
    <t>J+5</t>
  </si>
  <si>
    <t>J+4</t>
  </si>
  <si>
    <t>E+3</t>
  </si>
  <si>
    <t>E+2</t>
  </si>
  <si>
    <t>Graochinek</t>
  </si>
  <si>
    <t>R+1</t>
  </si>
  <si>
    <t>E+4</t>
  </si>
  <si>
    <t>K+3</t>
  </si>
  <si>
    <t>G+4</t>
  </si>
  <si>
    <t>M+5</t>
  </si>
  <si>
    <t>L+3</t>
  </si>
  <si>
    <t>P+4</t>
  </si>
  <si>
    <t>B</t>
  </si>
  <si>
    <t>Ielserkaren</t>
  </si>
  <si>
    <t>H+6</t>
  </si>
  <si>
    <t>K+6</t>
  </si>
  <si>
    <t>N+4</t>
  </si>
  <si>
    <t>Jional</t>
  </si>
  <si>
    <t>P+1</t>
  </si>
  <si>
    <t>Kauri</t>
  </si>
  <si>
    <t>M+7</t>
  </si>
  <si>
    <t>L+7</t>
  </si>
  <si>
    <t>E+1</t>
  </si>
  <si>
    <t>Lixnel</t>
  </si>
  <si>
    <t>Marbagan</t>
  </si>
  <si>
    <t>E</t>
  </si>
  <si>
    <t>Mibu</t>
  </si>
  <si>
    <t>D+1</t>
  </si>
  <si>
    <t>I+4</t>
  </si>
  <si>
    <t>M+6</t>
  </si>
  <si>
    <t>I+5</t>
  </si>
  <si>
    <t>F+5</t>
  </si>
  <si>
    <t>C+3</t>
  </si>
  <si>
    <t>Qatar</t>
  </si>
  <si>
    <t>H+4</t>
  </si>
  <si>
    <t>D</t>
  </si>
  <si>
    <t>Sheller</t>
  </si>
  <si>
    <t>J+1</t>
  </si>
  <si>
    <t>V+4</t>
  </si>
  <si>
    <t>F+1</t>
  </si>
  <si>
    <t>I+6</t>
  </si>
  <si>
    <t>V+3</t>
  </si>
  <si>
    <t>Wu</t>
  </si>
  <si>
    <t>I+7</t>
  </si>
  <si>
    <t>I+1</t>
  </si>
  <si>
    <t>Xenfer</t>
  </si>
  <si>
    <t>Yemer</t>
  </si>
  <si>
    <t>Yrr</t>
  </si>
  <si>
    <t>T+3</t>
  </si>
  <si>
    <t>A+2</t>
  </si>
  <si>
    <t>Abrita</t>
  </si>
  <si>
    <t>Cererio</t>
  </si>
  <si>
    <t>Fremio</t>
  </si>
  <si>
    <t>Heriano</t>
  </si>
  <si>
    <t>Humano</t>
  </si>
  <si>
    <t>Kileiro</t>
  </si>
  <si>
    <t>Nitilo</t>
  </si>
  <si>
    <t>Ogni</t>
  </si>
  <si>
    <t>Oliero</t>
  </si>
  <si>
    <t>Orbitra</t>
  </si>
  <si>
    <t>Silvano</t>
  </si>
  <si>
    <t>Ukaro</t>
  </si>
  <si>
    <t>Veddio</t>
  </si>
  <si>
    <t>Verriano</t>
  </si>
  <si>
    <t>Tyrano</t>
  </si>
  <si>
    <t>C</t>
  </si>
  <si>
    <t>F</t>
  </si>
  <si>
    <t>G</t>
  </si>
  <si>
    <t>H</t>
  </si>
  <si>
    <t>I</t>
  </si>
  <si>
    <t>J</t>
  </si>
  <si>
    <t>K</t>
  </si>
  <si>
    <t>L</t>
  </si>
  <si>
    <t>M</t>
  </si>
  <si>
    <t>N</t>
  </si>
  <si>
    <t>P</t>
  </si>
  <si>
    <t>R</t>
  </si>
  <si>
    <t>S</t>
  </si>
  <si>
    <t>T</t>
  </si>
  <si>
    <t>V</t>
  </si>
  <si>
    <t>Agente</t>
  </si>
  <si>
    <t>Camorrista</t>
  </si>
  <si>
    <t>Cazarrecompensas</t>
  </si>
  <si>
    <t>Científico</t>
  </si>
  <si>
    <t>Comerciante</t>
  </si>
  <si>
    <t>Conductor</t>
  </si>
  <si>
    <t>Deportista</t>
  </si>
  <si>
    <t>Diletante</t>
  </si>
  <si>
    <t>Estafador</t>
  </si>
  <si>
    <t>Explorador</t>
  </si>
  <si>
    <t>Hacker</t>
  </si>
  <si>
    <t>Ilustrado</t>
  </si>
  <si>
    <t>Médico</t>
  </si>
  <si>
    <t>Mercante</t>
  </si>
  <si>
    <t>Miliciano</t>
  </si>
  <si>
    <t>Misionero</t>
  </si>
  <si>
    <t>Oficial militar</t>
  </si>
  <si>
    <t>Piloto de combate</t>
  </si>
  <si>
    <t>Político</t>
  </si>
  <si>
    <t>Prospector</t>
  </si>
  <si>
    <t>Reportero gráfico</t>
  </si>
  <si>
    <t>Seguridad</t>
  </si>
  <si>
    <t>Soldado</t>
  </si>
  <si>
    <t>Tecno</t>
  </si>
  <si>
    <t>Iroiendi</t>
  </si>
  <si>
    <t>D+2</t>
  </si>
  <si>
    <t>H+3</t>
  </si>
  <si>
    <t>Zelonita</t>
  </si>
  <si>
    <t>Gravedad</t>
  </si>
  <si>
    <t>Radiación</t>
  </si>
  <si>
    <t>Tecnología</t>
  </si>
  <si>
    <t>FACTORES PLANETARIOS</t>
  </si>
  <si>
    <t>+</t>
  </si>
  <si>
    <t>=</t>
  </si>
  <si>
    <t>-</t>
  </si>
  <si>
    <t>Atr.</t>
  </si>
  <si>
    <t>Nivel</t>
  </si>
  <si>
    <t>Total</t>
  </si>
  <si>
    <t>Lengua natal</t>
  </si>
  <si>
    <t>Lenguaje (idioma)</t>
  </si>
  <si>
    <t>CUALIFICACIÓN</t>
  </si>
  <si>
    <t>Novato</t>
  </si>
  <si>
    <t>Veterano</t>
  </si>
  <si>
    <t>Experto</t>
  </si>
  <si>
    <t>Élite</t>
  </si>
  <si>
    <t xml:space="preserve"> </t>
  </si>
  <si>
    <t>Cua.</t>
  </si>
  <si>
    <t>Nombre</t>
  </si>
  <si>
    <t>Ocupación</t>
  </si>
  <si>
    <t>Cualificación</t>
  </si>
  <si>
    <t>Bono</t>
  </si>
  <si>
    <t>Equipo</t>
  </si>
  <si>
    <t>Ninguna</t>
  </si>
  <si>
    <t>Ptos Psi</t>
  </si>
  <si>
    <t>Ptos de Vida</t>
  </si>
  <si>
    <t>Ptos de Mente</t>
  </si>
  <si>
    <t>u</t>
  </si>
  <si>
    <t>Ágil</t>
  </si>
  <si>
    <t>Virtud</t>
  </si>
  <si>
    <t>Adinerado</t>
  </si>
  <si>
    <t>Ambidiestro</t>
  </si>
  <si>
    <t>Anticipado</t>
  </si>
  <si>
    <t>Aprender de los errores</t>
  </si>
  <si>
    <t>Aptitud matemática</t>
  </si>
  <si>
    <t>Aptitud musical</t>
  </si>
  <si>
    <t>Atemorizador</t>
  </si>
  <si>
    <t>Autodidacta</t>
  </si>
  <si>
    <t>Calculadora mental</t>
  </si>
  <si>
    <t>Carismático</t>
  </si>
  <si>
    <t>Colonia perdida</t>
  </si>
  <si>
    <t>Concentrado</t>
  </si>
  <si>
    <t>Contactos</t>
  </si>
  <si>
    <t>Coordinación extrema</t>
  </si>
  <si>
    <t>Coordinado</t>
  </si>
  <si>
    <t>Destreza psi</t>
  </si>
  <si>
    <t>Difícil de matar</t>
  </si>
  <si>
    <t>Don de lenguas</t>
  </si>
  <si>
    <t>Duro</t>
  </si>
  <si>
    <t>Duro de matar</t>
  </si>
  <si>
    <t>Equilibrado</t>
  </si>
  <si>
    <t>Fuerte</t>
  </si>
  <si>
    <t>Hijo de piloto</t>
  </si>
  <si>
    <t>Hijo de taxista</t>
  </si>
  <si>
    <t>Hijo de tecno</t>
  </si>
  <si>
    <t>Hijo espacial</t>
  </si>
  <si>
    <t>Ingenioso</t>
  </si>
  <si>
    <t>Inmune a la psiónica</t>
  </si>
  <si>
    <t>Inmunidad</t>
  </si>
  <si>
    <t>Instrucción militar</t>
  </si>
  <si>
    <t>Intuitivo</t>
  </si>
  <si>
    <t>Letrado</t>
  </si>
  <si>
    <t>Lógico</t>
  </si>
  <si>
    <t>Longevidad</t>
  </si>
  <si>
    <t>Maestro</t>
  </si>
  <si>
    <t>Marrullero</t>
  </si>
  <si>
    <t>Memoria fotográfica</t>
  </si>
  <si>
    <t>Orientación GO</t>
  </si>
  <si>
    <t>Percepción del peligro</t>
  </si>
  <si>
    <t>Perceptivo</t>
  </si>
  <si>
    <t>Potencial psi</t>
  </si>
  <si>
    <t>Psi natural</t>
  </si>
  <si>
    <t>Rango</t>
  </si>
  <si>
    <t>Reflejos de combate</t>
  </si>
  <si>
    <t>Reputación</t>
  </si>
  <si>
    <t>Resistencia al dolor</t>
  </si>
  <si>
    <t>Resistencia psíquica</t>
  </si>
  <si>
    <t>Resistente</t>
  </si>
  <si>
    <t>Retentivo</t>
  </si>
  <si>
    <t>Saludable</t>
  </si>
  <si>
    <t>Seductor</t>
  </si>
  <si>
    <t>Sensitivo</t>
  </si>
  <si>
    <t>Sentido de la orientación</t>
  </si>
  <si>
    <t>Sentido del tiempo</t>
  </si>
  <si>
    <t>Suerte</t>
  </si>
  <si>
    <t>Veloz</t>
  </si>
  <si>
    <t>Visión nocturna</t>
  </si>
  <si>
    <t>Vital</t>
  </si>
  <si>
    <t>Voluntad de hierro</t>
  </si>
  <si>
    <t>Voluntarioso</t>
  </si>
  <si>
    <t>Nada especial</t>
  </si>
  <si>
    <t>Defecto</t>
  </si>
  <si>
    <t>Mala reputación</t>
  </si>
  <si>
    <t>Crédulo</t>
  </si>
  <si>
    <t>Tartamudo</t>
  </si>
  <si>
    <t>Xenoxersa</t>
  </si>
  <si>
    <t>Criminal buscado</t>
  </si>
  <si>
    <t>Ludópata</t>
  </si>
  <si>
    <t>Tacaño</t>
  </si>
  <si>
    <t>Vértigo</t>
  </si>
  <si>
    <t>Gafe</t>
  </si>
  <si>
    <t>Feo</t>
  </si>
  <si>
    <t>Hematofobia</t>
  </si>
  <si>
    <t>Sueño profundo</t>
  </si>
  <si>
    <t>Deudas</t>
  </si>
  <si>
    <t>Daltónico</t>
  </si>
  <si>
    <t>Cleptómano</t>
  </si>
  <si>
    <t>Trauma mayor</t>
  </si>
  <si>
    <t>Alergia común</t>
  </si>
  <si>
    <t>Sensible frío/calor</t>
  </si>
  <si>
    <t>Libertino</t>
  </si>
  <si>
    <t>Ruidoso</t>
  </si>
  <si>
    <t>Distraido</t>
  </si>
  <si>
    <t>Marcado</t>
  </si>
  <si>
    <t>Sádico</t>
  </si>
  <si>
    <t>Lento</t>
  </si>
  <si>
    <t>Blando</t>
  </si>
  <si>
    <t>Electricidad estática</t>
  </si>
  <si>
    <t>Hemofilia</t>
  </si>
  <si>
    <t>Convulsiones</t>
  </si>
  <si>
    <t>Amigo dependiente</t>
  </si>
  <si>
    <t>Albino</t>
  </si>
  <si>
    <t>Enano</t>
  </si>
  <si>
    <t>Defecto equilibrio</t>
  </si>
  <si>
    <t>Doble personalidad</t>
  </si>
  <si>
    <t>Huérfano</t>
  </si>
  <si>
    <t>Cobarde</t>
  </si>
  <si>
    <t>Supersticioso</t>
  </si>
  <si>
    <t>Indeciso</t>
  </si>
  <si>
    <t>Paranoia</t>
  </si>
  <si>
    <t>Pobre</t>
  </si>
  <si>
    <t>Megalómano</t>
  </si>
  <si>
    <t>Código de honor</t>
  </si>
  <si>
    <t>Enemigo poderoso</t>
  </si>
  <si>
    <t>Temperamento psicótico</t>
  </si>
  <si>
    <t>Fobia</t>
  </si>
  <si>
    <t>Alucinaciones</t>
  </si>
  <si>
    <t>Exagerado</t>
  </si>
  <si>
    <t>Desconocimiento social</t>
  </si>
  <si>
    <t>Sensible a los estimulantes</t>
  </si>
  <si>
    <t>Nauseas</t>
  </si>
  <si>
    <t>Adicción a una sustancia</t>
  </si>
  <si>
    <t>Sensible al dolor</t>
  </si>
  <si>
    <t>Ilógico</t>
  </si>
  <si>
    <t>Amnésico</t>
  </si>
  <si>
    <t>Débil</t>
  </si>
  <si>
    <t>Honesto</t>
  </si>
  <si>
    <t>Torpe</t>
  </si>
  <si>
    <t>Analfabeto informático</t>
  </si>
  <si>
    <t>Insociable</t>
  </si>
  <si>
    <t>Dormilón</t>
  </si>
  <si>
    <t>Curación lenta</t>
  </si>
  <si>
    <t>Sentimiento de culpabilidad</t>
  </si>
  <si>
    <t>Nervioso</t>
  </si>
  <si>
    <t>Falta de oído</t>
  </si>
  <si>
    <t>La maldición de Venus</t>
  </si>
  <si>
    <t>Mutilado</t>
  </si>
  <si>
    <t>Voluntad psíquica débil</t>
  </si>
  <si>
    <t>Defectos</t>
  </si>
  <si>
    <t>Virtudes y defectos</t>
  </si>
  <si>
    <t>Pág.</t>
  </si>
  <si>
    <t>Conexión GWW</t>
  </si>
  <si>
    <t>Saltador</t>
  </si>
  <si>
    <t>Micrófono direccional</t>
  </si>
  <si>
    <t>Pistola 2102-GR</t>
  </si>
  <si>
    <t>Mira láser</t>
  </si>
  <si>
    <t>Kit de primeros auxilios</t>
  </si>
  <si>
    <t>Hipoinyector</t>
  </si>
  <si>
    <t>Vibrofilo</t>
  </si>
  <si>
    <t>Esposas</t>
  </si>
  <si>
    <t>Lanza térmica</t>
  </si>
  <si>
    <t> Lentillas visión nocturna</t>
  </si>
  <si>
    <t>Herramientas básicas</t>
  </si>
  <si>
    <t>Cinturón multipropósito</t>
  </si>
  <si>
    <t>Cámara CR</t>
  </si>
  <si>
    <t>Sensor de radiactividad</t>
  </si>
  <si>
    <t>Sensor de energía</t>
  </si>
  <si>
    <t>Sensor planetario</t>
  </si>
  <si>
    <t>Ordenador portátil</t>
  </si>
  <si>
    <t>Pantalla de datos</t>
  </si>
  <si>
    <t>Cifrador</t>
  </si>
  <si>
    <t>Inhibidor de frecuencias</t>
  </si>
  <si>
    <t>Casco (acero elástico)</t>
  </si>
  <si>
    <t>Consola</t>
  </si>
  <si>
    <t>Libro electrónico</t>
  </si>
  <si>
    <t>Comunicador subvocal CV-1000</t>
  </si>
  <si>
    <t>Dataóptico estándar</t>
  </si>
  <si>
    <t>Poncho impermeable</t>
  </si>
  <si>
    <t>Respirador</t>
  </si>
  <si>
    <t>Dataóptico profesional</t>
  </si>
  <si>
    <t>Táctor</t>
  </si>
  <si>
    <t>EQUIPO ADICIONAL</t>
  </si>
  <si>
    <t>- Biomonitor (Manual Exo, pág. 320): Peso 2,4 kg. Coste 350e.</t>
  </si>
  <si>
    <t>Analizador médico</t>
  </si>
  <si>
    <t>Vendas térmicas</t>
  </si>
  <si>
    <t>Traje de vacío</t>
  </si>
  <si>
    <t>Radio faro</t>
  </si>
  <si>
    <t>Cuchillo</t>
  </si>
  <si>
    <t>Modulador de voz</t>
  </si>
  <si>
    <t>Libro electrónico sagrado</t>
  </si>
  <si>
    <t>Sensor táctico</t>
  </si>
  <si>
    <t>Botas magnéticas</t>
  </si>
  <si>
    <t>Sensor de metales</t>
  </si>
  <si>
    <t>Sensor de seguridad</t>
  </si>
  <si>
    <t>Traje de G0</t>
  </si>
  <si>
    <t>Del-Fermer 12AZ</t>
  </si>
  <si>
    <t>Rifle Del-Fermer 12AZ</t>
  </si>
  <si>
    <t>Sensor técnico</t>
  </si>
  <si>
    <t>Dinero en metálico:</t>
  </si>
  <si>
    <t>Lentillas de colores</t>
  </si>
  <si>
    <t>Maquillaje</t>
  </si>
  <si>
    <t>Sensor de movimiento</t>
  </si>
  <si>
    <t>Sensor de radioactividad</t>
  </si>
  <si>
    <t>Sensor de vida</t>
  </si>
  <si>
    <t>Sensor médico</t>
  </si>
  <si>
    <t>Mira-3400</t>
  </si>
  <si>
    <t>2100-GR</t>
  </si>
  <si>
    <t>Mono (fibrosílex)</t>
  </si>
  <si>
    <t>Chaleco (fibrosílex)</t>
  </si>
  <si>
    <t>2102-GR</t>
  </si>
  <si>
    <t>Coraza (tevatrex)</t>
  </si>
  <si>
    <t>Casco (mon. duraluminio)</t>
  </si>
  <si>
    <t>Coraza (acero elástico)</t>
  </si>
  <si>
    <t>Peto (capa biostabilizadora)</t>
  </si>
  <si>
    <t>Coraza (capa bioestabilizadora)</t>
  </si>
  <si>
    <t>Porra</t>
  </si>
  <si>
    <t>Porra extensible</t>
  </si>
  <si>
    <t>Mira 3400</t>
  </si>
  <si>
    <t>Ash4</t>
  </si>
  <si>
    <t>Arnés multipropósito</t>
  </si>
  <si>
    <t>Aturdidor eléctrico</t>
  </si>
  <si>
    <t>Protector visual</t>
  </si>
  <si>
    <t>Tractor magnético</t>
  </si>
  <si>
    <t>CE-500</t>
  </si>
  <si>
    <t>CE-5</t>
  </si>
  <si>
    <t>CE-5K</t>
  </si>
  <si>
    <t>CA-5K</t>
  </si>
  <si>
    <t>CA-50</t>
  </si>
  <si>
    <t>Dataóptico mini</t>
  </si>
  <si>
    <t>CV-200</t>
  </si>
  <si>
    <t>Grabador audiovisual</t>
  </si>
  <si>
    <t>RSE-1000</t>
  </si>
  <si>
    <t>RSE-2000</t>
  </si>
  <si>
    <t>RSE-200</t>
  </si>
  <si>
    <t>Herramientas-G0</t>
  </si>
  <si>
    <t>Herramientas</t>
  </si>
  <si>
    <t>ML2</t>
  </si>
  <si>
    <t>ML3</t>
  </si>
  <si>
    <t>Originador</t>
  </si>
  <si>
    <t>Tecnoantorcha</t>
  </si>
  <si>
    <t>Activador neuronal</t>
  </si>
  <si>
    <t>Analizador</t>
  </si>
  <si>
    <t>Coagulante</t>
  </si>
  <si>
    <t>Kit 1º auxilios</t>
  </si>
  <si>
    <t>Maquillaje profesional</t>
  </si>
  <si>
    <t>Mono corporal (fibrosílex)</t>
  </si>
  <si>
    <t>Granadas lumínicas</t>
  </si>
  <si>
    <t>Lentillas visión nocturna</t>
  </si>
  <si>
    <t>Visor agudeza visual</t>
  </si>
  <si>
    <t>Visor infrarrojos</t>
  </si>
  <si>
    <t>Estación meteorológica</t>
  </si>
  <si>
    <t>Generador de oxígeno</t>
  </si>
  <si>
    <t>Raciones supervivencia</t>
  </si>
  <si>
    <t>Tienda campaña presurizada</t>
  </si>
  <si>
    <t>Mono (malla supracep.)</t>
  </si>
  <si>
    <t>Mono corporal (malla supracep.)</t>
  </si>
  <si>
    <t>Capacidades</t>
  </si>
  <si>
    <t>Imagen</t>
  </si>
  <si>
    <t>Cabeza</t>
  </si>
  <si>
    <t>Pecho</t>
  </si>
  <si>
    <t>Brazo D</t>
  </si>
  <si>
    <t>Brazo I</t>
  </si>
  <si>
    <t>Abdómen</t>
  </si>
  <si>
    <t>Pierna I</t>
  </si>
  <si>
    <t>Pierna D</t>
  </si>
  <si>
    <t>Arm.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</si>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</sst>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\-0;;@"/>
  </numFmts>
  <fonts count="24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0"/>
      <name val="Calibri"/>
      <family val="2"/>
      <scheme val="minor"/>
    </font>
    <font>
      <sz val="12"/>
      <color theme="1"/>
      <name val="Berlin Sans FB"/>
      <family val="2"/>
    </font>
    <font>
      <b/>
      <sz val="16"/>
      <color theme="0"/>
      <name val="Berlin Sans FB"/>
      <family val="2"/>
    </font>
    <font>
      <b/>
      <sz val="13"/>
      <color theme="0"/>
      <name val="Berlin Sans FB"/>
      <family val="2"/>
    </font>
    <font>
      <sz val="13"/>
      <color theme="1"/>
      <name val="Berlin Sans FB"/>
      <family val="2"/>
    </font>
    <font>
      <i/>
      <sz val="13"/>
      <color theme="1"/>
      <name val="Berlin Sans FB"/>
      <family val="2"/>
    </font>
    <font>
      <u/>
      <sz val="13"/>
      <color theme="1"/>
      <name val="Berlin Sans FB"/>
      <family val="2"/>
    </font>
    <font>
      <i/>
      <u/>
      <sz val="13"/>
      <color theme="1"/>
      <name val="Berlin Sans FB"/>
      <family val="2"/>
    </font>
    <font>
      <sz val="16"/>
      <color theme="1"/>
      <name val="Berlin Sans FB"/>
      <family val="2"/>
    </font>
    <font>
      <sz val="16"/>
      <color theme="1"/>
      <name val="Wingdings 3"/>
      <family val="1"/>
      <charset val="2"/>
    </font>
    <font>
      <sz val="16"/>
      <color theme="1"/>
      <name val="Calibri"/>
      <family val="2"/>
      <scheme val="minor"/>
    </font>
    <font>
      <b/>
      <sz val="15"/>
      <color theme="0"/>
      <name val="Berlin Sans FB"/>
      <family val="2"/>
    </font>
    <font>
      <sz val="15"/>
      <color theme="1"/>
      <name val="Berlin Sans FB"/>
      <family val="2"/>
    </font>
    <font>
      <b/>
      <sz val="13"/>
      <color theme="1"/>
      <name val="Berlin Sans FB"/>
      <family val="2"/>
    </font>
    <font>
      <b/>
      <sz val="16"/>
      <color theme="1"/>
      <name val="Berlin Sans FB"/>
      <family val="2"/>
    </font>
    <font>
      <b/>
      <sz val="15"/>
      <name val="Berlin Sans FB"/>
      <family val="2"/>
    </font>
  </fonts>
  <fills count="9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5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wrapText="1"/>
    </xf>
    <xf numFmtId="0" fontId="3" fillId="0" borderId="0" xfId="0" applyFont="1"/>
    <xf numFmtId="0" fontId="0" fillId="0" borderId="0" xfId="0" applyAlignment="1">
      <alignment vertical="center"/>
    </xf>
    <xf numFmtId="0" fontId="4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9" fillId="0" borderId="0" xfId="0" applyFont="1"/>
    <xf numFmtId="0" fontId="12" fillId="0" borderId="0" xfId="0" applyFont="1"/>
    <xf numFmtId="0" fontId="0" fillId="0" borderId="0" xfId="0" applyAlignment="1">
      <alignment horizontal="left"/>
    </xf>
    <xf numFmtId="0" fontId="0" fillId="6" borderId="0" xfId="0" applyFill="1"/>
    <xf numFmtId="0" fontId="0" fillId="7" borderId="0" xfId="0" applyFill="1"/>
    <xf numFmtId="0" fontId="4" fillId="2" borderId="0" xfId="0" applyFont="1" applyFill="1"/>
    <xf numFmtId="0" fontId="0" fillId="0" borderId="0" xfId="0" applyFill="1"/>
    <xf numFmtId="0" fontId="19" fillId="2" borderId="0" xfId="0" applyFont="1" applyFill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 applyProtection="1">
      <alignment vertical="center"/>
      <protection locked="0"/>
    </xf>
    <xf numFmtId="0" fontId="16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0" fontId="16" fillId="0" borderId="8" xfId="0" applyFont="1" applyBorder="1" applyAlignment="1">
      <alignment vertical="center"/>
    </xf>
    <xf numFmtId="0" fontId="16" fillId="0" borderId="12" xfId="0" applyFont="1" applyBorder="1" applyAlignment="1">
      <alignment vertical="center"/>
    </xf>
    <xf numFmtId="0" fontId="18" fillId="0" borderId="12" xfId="0" applyFont="1" applyBorder="1" applyAlignment="1">
      <alignment vertical="center"/>
    </xf>
    <xf numFmtId="0" fontId="10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0" fontId="16" fillId="4" borderId="10" xfId="0" applyFont="1" applyFill="1" applyBorder="1" applyAlignment="1" applyProtection="1">
      <alignment vertical="center"/>
      <protection hidden="1"/>
    </xf>
    <xf numFmtId="0" fontId="16" fillId="4" borderId="10" xfId="0" applyFont="1" applyFill="1" applyBorder="1" applyAlignment="1" applyProtection="1">
      <alignment horizontal="center" vertical="center"/>
      <protection hidden="1"/>
    </xf>
    <xf numFmtId="0" fontId="16" fillId="4" borderId="0" xfId="0" applyFont="1" applyFill="1" applyBorder="1" applyAlignment="1" applyProtection="1">
      <alignment vertical="center"/>
      <protection hidden="1"/>
    </xf>
    <xf numFmtId="0" fontId="11" fillId="2" borderId="0" xfId="0" applyFont="1" applyFill="1" applyAlignment="1">
      <alignment horizontal="center" vertical="center"/>
    </xf>
    <xf numFmtId="0" fontId="12" fillId="0" borderId="0" xfId="0" applyFont="1" applyAlignment="1">
      <alignment vertical="center"/>
    </xf>
    <xf numFmtId="0" fontId="11" fillId="2" borderId="16" xfId="0" applyFont="1" applyFill="1" applyBorder="1" applyAlignment="1">
      <alignment horizontal="center" vertical="center"/>
    </xf>
    <xf numFmtId="0" fontId="12" fillId="0" borderId="16" xfId="0" applyFont="1" applyBorder="1"/>
    <xf numFmtId="0" fontId="9" fillId="0" borderId="16" xfId="0" applyFont="1" applyBorder="1"/>
    <xf numFmtId="0" fontId="20" fillId="4" borderId="18" xfId="0" applyFont="1" applyFill="1" applyBorder="1" applyAlignment="1" applyProtection="1">
      <alignment horizontal="center" vertical="center"/>
      <protection hidden="1"/>
    </xf>
    <xf numFmtId="0" fontId="20" fillId="4" borderId="28" xfId="0" applyFont="1" applyFill="1" applyBorder="1" applyAlignment="1" applyProtection="1">
      <alignment horizontal="center" vertical="center"/>
      <protection hidden="1"/>
    </xf>
    <xf numFmtId="0" fontId="16" fillId="0" borderId="35" xfId="0" applyFont="1" applyBorder="1" applyAlignment="1">
      <alignment vertical="center"/>
    </xf>
    <xf numFmtId="0" fontId="12" fillId="5" borderId="9" xfId="0" applyFont="1" applyFill="1" applyBorder="1" applyAlignment="1" applyProtection="1">
      <alignment horizontal="left" vertical="center"/>
    </xf>
    <xf numFmtId="0" fontId="12" fillId="4" borderId="9" xfId="0" applyFont="1" applyFill="1" applyBorder="1" applyAlignment="1" applyProtection="1">
      <alignment horizontal="left" vertical="center"/>
    </xf>
    <xf numFmtId="0" fontId="12" fillId="4" borderId="9" xfId="0" applyFont="1" applyFill="1" applyBorder="1" applyAlignment="1" applyProtection="1">
      <alignment horizontal="left" vertical="center"/>
      <protection locked="0"/>
    </xf>
    <xf numFmtId="0" fontId="12" fillId="0" borderId="16" xfId="0" applyFont="1" applyBorder="1" applyAlignment="1">
      <alignment vertical="center"/>
    </xf>
    <xf numFmtId="0" fontId="12" fillId="5" borderId="17" xfId="0" applyFont="1" applyFill="1" applyBorder="1" applyAlignment="1" applyProtection="1">
      <alignment horizontal="center" vertical="center"/>
    </xf>
    <xf numFmtId="0" fontId="12" fillId="4" borderId="17" xfId="0" applyFont="1" applyFill="1" applyBorder="1" applyAlignment="1" applyProtection="1">
      <alignment horizontal="center" vertical="center"/>
    </xf>
    <xf numFmtId="0" fontId="12" fillId="4" borderId="17" xfId="0" applyFont="1" applyFill="1" applyBorder="1" applyAlignment="1" applyProtection="1">
      <alignment vertical="center"/>
    </xf>
    <xf numFmtId="0" fontId="12" fillId="5" borderId="17" xfId="0" applyFont="1" applyFill="1" applyBorder="1" applyAlignment="1" applyProtection="1">
      <alignment vertical="center"/>
    </xf>
    <xf numFmtId="0" fontId="21" fillId="4" borderId="11" xfId="0" applyFont="1" applyFill="1" applyBorder="1" applyAlignment="1">
      <alignment vertical="center"/>
    </xf>
    <xf numFmtId="0" fontId="12" fillId="0" borderId="36" xfId="0" applyFont="1" applyBorder="1" applyAlignment="1">
      <alignment vertical="center"/>
    </xf>
    <xf numFmtId="0" fontId="12" fillId="4" borderId="29" xfId="0" applyFont="1" applyFill="1" applyBorder="1" applyAlignment="1">
      <alignment vertical="center"/>
    </xf>
    <xf numFmtId="0" fontId="12" fillId="4" borderId="30" xfId="0" applyFont="1" applyFill="1" applyBorder="1" applyAlignment="1">
      <alignment vertical="center"/>
    </xf>
    <xf numFmtId="164" fontId="12" fillId="4" borderId="11" xfId="0" applyNumberFormat="1" applyFont="1" applyFill="1" applyBorder="1" applyAlignment="1" applyProtection="1">
      <alignment vertical="center" shrinkToFit="1"/>
      <protection locked="0"/>
    </xf>
    <xf numFmtId="0" fontId="12" fillId="8" borderId="0" xfId="0" applyFont="1" applyFill="1" applyAlignment="1">
      <alignment vertical="center"/>
    </xf>
    <xf numFmtId="0" fontId="12" fillId="8" borderId="0" xfId="0" applyFont="1" applyFill="1" applyAlignment="1" applyProtection="1">
      <alignment vertical="center"/>
      <protection hidden="1"/>
    </xf>
    <xf numFmtId="0" fontId="12" fillId="8" borderId="13" xfId="0" applyFont="1" applyFill="1" applyBorder="1" applyAlignment="1" applyProtection="1">
      <alignment horizontal="center" vertical="center"/>
      <protection locked="0"/>
    </xf>
    <xf numFmtId="0" fontId="12" fillId="8" borderId="0" xfId="0" applyFont="1" applyFill="1" applyAlignment="1" applyProtection="1">
      <alignment horizontal="center" vertical="center"/>
      <protection hidden="1"/>
    </xf>
    <xf numFmtId="0" fontId="12" fillId="8" borderId="16" xfId="0" applyFont="1" applyFill="1" applyBorder="1" applyAlignment="1">
      <alignment horizontal="center" vertical="center"/>
    </xf>
    <xf numFmtId="0" fontId="13" fillId="8" borderId="0" xfId="0" applyFont="1" applyFill="1" applyAlignment="1">
      <alignment vertical="center"/>
    </xf>
    <xf numFmtId="0" fontId="12" fillId="8" borderId="14" xfId="0" applyFont="1" applyFill="1" applyBorder="1" applyAlignment="1" applyProtection="1">
      <alignment horizontal="center" vertical="center"/>
      <protection locked="0"/>
    </xf>
    <xf numFmtId="0" fontId="14" fillId="8" borderId="0" xfId="0" applyFont="1" applyFill="1" applyAlignment="1">
      <alignment vertical="center"/>
    </xf>
    <xf numFmtId="0" fontId="15" fillId="8" borderId="0" xfId="0" applyFont="1" applyFill="1" applyAlignment="1">
      <alignment vertical="center"/>
    </xf>
    <xf numFmtId="0" fontId="12" fillId="8" borderId="0" xfId="0" applyFont="1" applyFill="1" applyAlignment="1">
      <alignment vertical="center" wrapText="1"/>
    </xf>
    <xf numFmtId="0" fontId="12" fillId="8" borderId="5" xfId="0" applyFont="1" applyFill="1" applyBorder="1" applyAlignment="1">
      <alignment vertical="center"/>
    </xf>
    <xf numFmtId="0" fontId="12" fillId="8" borderId="5" xfId="0" applyFont="1" applyFill="1" applyBorder="1" applyAlignment="1" applyProtection="1">
      <alignment vertical="center"/>
      <protection hidden="1"/>
    </xf>
    <xf numFmtId="0" fontId="12" fillId="8" borderId="24" xfId="0" applyFont="1" applyFill="1" applyBorder="1" applyAlignment="1" applyProtection="1">
      <alignment horizontal="center" vertical="center"/>
      <protection locked="0"/>
    </xf>
    <xf numFmtId="0" fontId="12" fillId="8" borderId="5" xfId="0" applyFont="1" applyFill="1" applyBorder="1" applyAlignment="1" applyProtection="1">
      <alignment horizontal="center" vertical="center"/>
      <protection hidden="1"/>
    </xf>
    <xf numFmtId="0" fontId="12" fillId="8" borderId="6" xfId="0" applyFont="1" applyFill="1" applyBorder="1" applyAlignment="1">
      <alignment horizontal="center" vertical="center"/>
    </xf>
    <xf numFmtId="0" fontId="16" fillId="8" borderId="19" xfId="0" applyFont="1" applyFill="1" applyBorder="1" applyAlignment="1" applyProtection="1">
      <alignment horizontal="center" vertical="center" shrinkToFit="1"/>
      <protection locked="0"/>
    </xf>
    <xf numFmtId="0" fontId="16" fillId="8" borderId="25" xfId="0" applyFont="1" applyFill="1" applyBorder="1" applyAlignment="1" applyProtection="1">
      <alignment horizontal="center" vertical="center" shrinkToFit="1"/>
      <protection locked="0"/>
    </xf>
    <xf numFmtId="0" fontId="17" fillId="8" borderId="19" xfId="0" applyFont="1" applyFill="1" applyBorder="1" applyAlignment="1">
      <alignment horizontal="center" vertical="center"/>
    </xf>
    <xf numFmtId="0" fontId="16" fillId="8" borderId="23" xfId="0" applyFont="1" applyFill="1" applyBorder="1" applyAlignment="1" applyProtection="1">
      <alignment horizontal="center" vertical="center"/>
      <protection hidden="1"/>
    </xf>
    <xf numFmtId="0" fontId="17" fillId="8" borderId="25" xfId="0" applyFont="1" applyFill="1" applyBorder="1" applyAlignment="1">
      <alignment horizontal="center" vertical="center"/>
    </xf>
    <xf numFmtId="0" fontId="16" fillId="8" borderId="6" xfId="0" applyFont="1" applyFill="1" applyBorder="1" applyAlignment="1" applyProtection="1">
      <alignment horizontal="center" vertical="center"/>
      <protection hidden="1"/>
    </xf>
    <xf numFmtId="0" fontId="21" fillId="4" borderId="18" xfId="0" applyFont="1" applyFill="1" applyBorder="1" applyAlignment="1">
      <alignment vertical="center"/>
    </xf>
    <xf numFmtId="0" fontId="9" fillId="0" borderId="0" xfId="0" applyFont="1" applyBorder="1"/>
    <xf numFmtId="164" fontId="12" fillId="4" borderId="17" xfId="0" applyNumberFormat="1" applyFont="1" applyFill="1" applyBorder="1" applyAlignment="1" applyProtection="1">
      <alignment vertical="center"/>
      <protection locked="0"/>
    </xf>
    <xf numFmtId="164" fontId="12" fillId="4" borderId="37" xfId="0" applyNumberFormat="1" applyFont="1" applyFill="1" applyBorder="1" applyAlignment="1" applyProtection="1">
      <alignment vertical="center"/>
      <protection locked="0"/>
    </xf>
    <xf numFmtId="0" fontId="16" fillId="4" borderId="38" xfId="0" applyFont="1" applyFill="1" applyBorder="1" applyAlignment="1" applyProtection="1">
      <alignment horizontal="center" vertical="center"/>
      <protection hidden="1"/>
    </xf>
    <xf numFmtId="0" fontId="22" fillId="4" borderId="10" xfId="0" applyFont="1" applyFill="1" applyBorder="1" applyAlignment="1" applyProtection="1">
      <alignment vertical="center"/>
      <protection hidden="1"/>
    </xf>
    <xf numFmtId="0" fontId="22" fillId="4" borderId="0" xfId="0" applyFont="1" applyFill="1" applyBorder="1" applyAlignment="1" applyProtection="1">
      <alignment vertical="center"/>
      <protection hidden="1"/>
    </xf>
    <xf numFmtId="0" fontId="12" fillId="5" borderId="9" xfId="0" applyFont="1" applyFill="1" applyBorder="1" applyAlignment="1" applyProtection="1">
      <alignment horizontal="left" vertical="center"/>
      <protection locked="0"/>
    </xf>
    <xf numFmtId="0" fontId="12" fillId="5" borderId="17" xfId="0" applyFont="1" applyFill="1" applyBorder="1" applyAlignment="1" applyProtection="1">
      <alignment vertical="center"/>
      <protection locked="0"/>
    </xf>
    <xf numFmtId="0" fontId="20" fillId="5" borderId="27" xfId="0" applyFont="1" applyFill="1" applyBorder="1" applyAlignment="1" applyProtection="1">
      <alignment horizontal="center" vertical="center"/>
      <protection hidden="1"/>
    </xf>
    <xf numFmtId="0" fontId="20" fillId="5" borderId="18" xfId="0" applyFont="1" applyFill="1" applyBorder="1" applyAlignment="1" applyProtection="1">
      <alignment horizontal="center" vertical="center"/>
      <protection hidden="1"/>
    </xf>
    <xf numFmtId="0" fontId="12" fillId="4" borderId="29" xfId="0" applyFont="1" applyFill="1" applyBorder="1" applyAlignment="1" applyProtection="1">
      <alignment horizontal="left" vertical="center"/>
      <protection locked="0"/>
    </xf>
    <xf numFmtId="0" fontId="12" fillId="4" borderId="30" xfId="0" applyFont="1" applyFill="1" applyBorder="1" applyAlignment="1" applyProtection="1">
      <alignment vertical="center"/>
      <protection locked="0"/>
    </xf>
    <xf numFmtId="0" fontId="23" fillId="5" borderId="31" xfId="0" applyFont="1" applyFill="1" applyBorder="1" applyAlignment="1">
      <alignment vertical="center"/>
    </xf>
    <xf numFmtId="0" fontId="23" fillId="4" borderId="39" xfId="0" applyFont="1" applyFill="1" applyBorder="1" applyAlignment="1">
      <alignment vertical="center"/>
    </xf>
    <xf numFmtId="0" fontId="23" fillId="5" borderId="39" xfId="0" applyFont="1" applyFill="1" applyBorder="1" applyAlignment="1">
      <alignment vertical="center"/>
    </xf>
    <xf numFmtId="0" fontId="23" fillId="4" borderId="33" xfId="0" applyFont="1" applyFill="1" applyBorder="1" applyAlignment="1">
      <alignment vertical="center"/>
    </xf>
    <xf numFmtId="0" fontId="16" fillId="8" borderId="31" xfId="0" applyFont="1" applyFill="1" applyBorder="1" applyAlignment="1" applyProtection="1">
      <alignment horizontal="center" vertical="center"/>
      <protection locked="0"/>
    </xf>
    <xf numFmtId="0" fontId="16" fillId="8" borderId="32" xfId="0" applyFont="1" applyFill="1" applyBorder="1" applyAlignment="1" applyProtection="1">
      <alignment horizontal="center" vertical="center"/>
      <protection locked="0"/>
    </xf>
    <xf numFmtId="0" fontId="16" fillId="8" borderId="27" xfId="0" applyFont="1" applyFill="1" applyBorder="1" applyAlignment="1" applyProtection="1">
      <alignment horizontal="center" vertical="center"/>
      <protection locked="0"/>
    </xf>
    <xf numFmtId="0" fontId="16" fillId="8" borderId="34" xfId="0" applyFont="1" applyFill="1" applyBorder="1" applyAlignment="1" applyProtection="1">
      <alignment horizontal="center" vertical="center"/>
      <protection locked="0"/>
    </xf>
    <xf numFmtId="0" fontId="16" fillId="8" borderId="22" xfId="0" applyFont="1" applyFill="1" applyBorder="1" applyAlignment="1" applyProtection="1">
      <alignment horizontal="center" vertical="center"/>
      <protection locked="0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6" fillId="8" borderId="33" xfId="0" applyFont="1" applyFill="1" applyBorder="1" applyAlignment="1" applyProtection="1">
      <alignment horizontal="center" vertical="center"/>
      <protection locked="0"/>
    </xf>
    <xf numFmtId="0" fontId="16" fillId="8" borderId="24" xfId="0" applyFont="1" applyFill="1" applyBorder="1" applyAlignment="1" applyProtection="1">
      <alignment horizontal="center" vertical="center"/>
      <protection locked="0"/>
    </xf>
    <xf numFmtId="0" fontId="16" fillId="8" borderId="28" xfId="0" applyFont="1" applyFill="1" applyBorder="1" applyAlignment="1" applyProtection="1">
      <alignment horizontal="center" vertical="center"/>
      <protection locked="0"/>
    </xf>
    <xf numFmtId="0" fontId="11" fillId="2" borderId="7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6" fillId="8" borderId="20" xfId="0" applyFont="1" applyFill="1" applyBorder="1" applyAlignment="1" applyProtection="1">
      <alignment horizontal="center" vertical="center"/>
      <protection locked="0"/>
    </xf>
    <xf numFmtId="0" fontId="16" fillId="8" borderId="21" xfId="0" applyFont="1" applyFill="1" applyBorder="1" applyAlignment="1" applyProtection="1">
      <alignment horizontal="center" vertical="center"/>
      <protection locked="0"/>
    </xf>
    <xf numFmtId="0" fontId="16" fillId="8" borderId="23" xfId="0" applyFont="1" applyFill="1" applyBorder="1" applyAlignment="1" applyProtection="1">
      <alignment horizontal="center" vertical="center"/>
      <protection locked="0"/>
    </xf>
    <xf numFmtId="164" fontId="12" fillId="0" borderId="1" xfId="0" applyNumberFormat="1" applyFont="1" applyFill="1" applyBorder="1" applyAlignment="1" applyProtection="1">
      <alignment vertical="center" shrinkToFit="1"/>
      <protection locked="0"/>
    </xf>
    <xf numFmtId="164" fontId="12" fillId="0" borderId="3" xfId="0" applyNumberFormat="1" applyFont="1" applyFill="1" applyBorder="1" applyAlignment="1" applyProtection="1">
      <alignment vertical="center"/>
      <protection locked="0"/>
    </xf>
    <xf numFmtId="164" fontId="12" fillId="0" borderId="35" xfId="0" applyNumberFormat="1" applyFont="1" applyFill="1" applyBorder="1" applyAlignment="1" applyProtection="1">
      <alignment vertical="center" shrinkToFit="1"/>
      <protection locked="0"/>
    </xf>
    <xf numFmtId="164" fontId="12" fillId="0" borderId="16" xfId="0" applyNumberFormat="1" applyFont="1" applyFill="1" applyBorder="1" applyAlignment="1" applyProtection="1">
      <alignment vertical="center"/>
      <protection locked="0"/>
    </xf>
    <xf numFmtId="0" fontId="11" fillId="2" borderId="20" xfId="0" applyFont="1" applyFill="1" applyBorder="1" applyAlignment="1">
      <alignment horizontal="center" vertical="center"/>
    </xf>
    <xf numFmtId="0" fontId="11" fillId="2" borderId="23" xfId="0" applyFont="1" applyFill="1" applyBorder="1" applyAlignment="1">
      <alignment horizontal="center" vertical="center"/>
    </xf>
    <xf numFmtId="164" fontId="12" fillId="4" borderId="40" xfId="0" applyNumberFormat="1" applyFont="1" applyFill="1" applyBorder="1" applyAlignment="1" applyProtection="1">
      <alignment vertical="center" shrinkToFit="1"/>
      <protection locked="0"/>
    </xf>
    <xf numFmtId="0" fontId="11" fillId="2" borderId="19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17" fillId="8" borderId="36" xfId="0" applyFont="1" applyFill="1" applyBorder="1" applyAlignment="1">
      <alignment horizontal="center" vertical="center"/>
    </xf>
    <xf numFmtId="0" fontId="19" fillId="2" borderId="19" xfId="0" applyFont="1" applyFill="1" applyBorder="1" applyAlignment="1">
      <alignment horizontal="center" vertical="center"/>
    </xf>
    <xf numFmtId="0" fontId="16" fillId="8" borderId="16" xfId="0" applyFont="1" applyFill="1" applyBorder="1" applyAlignment="1" applyProtection="1">
      <alignment horizontal="center" vertical="center"/>
      <protection hidden="1"/>
    </xf>
    <xf numFmtId="0" fontId="19" fillId="2" borderId="41" xfId="0" applyFont="1" applyFill="1" applyBorder="1" applyAlignment="1">
      <alignment vertical="center"/>
    </xf>
    <xf numFmtId="0" fontId="19" fillId="2" borderId="36" xfId="0" applyFont="1" applyFill="1" applyBorder="1" applyAlignment="1">
      <alignment vertical="center"/>
    </xf>
    <xf numFmtId="0" fontId="19" fillId="2" borderId="25" xfId="0" applyFont="1" applyFill="1" applyBorder="1" applyAlignment="1">
      <alignment vertical="center"/>
    </xf>
    <xf numFmtId="0" fontId="12" fillId="0" borderId="35" xfId="0" applyFont="1" applyBorder="1"/>
    <xf numFmtId="0" fontId="12" fillId="0" borderId="0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1" fillId="2" borderId="1" xfId="0" applyFont="1" applyFill="1" applyBorder="1"/>
    <xf numFmtId="0" fontId="11" fillId="2" borderId="2" xfId="0" applyFont="1" applyFill="1" applyBorder="1"/>
    <xf numFmtId="164" fontId="12" fillId="0" borderId="4" xfId="0" applyNumberFormat="1" applyFont="1" applyFill="1" applyBorder="1" applyAlignment="1" applyProtection="1">
      <alignment vertical="center" shrinkToFit="1"/>
      <protection locked="0"/>
    </xf>
    <xf numFmtId="164" fontId="12" fillId="0" borderId="6" xfId="0" applyNumberFormat="1" applyFont="1" applyFill="1" applyBorder="1" applyAlignment="1" applyProtection="1">
      <alignment vertical="center"/>
      <protection locked="0"/>
    </xf>
    <xf numFmtId="0" fontId="12" fillId="5" borderId="0" xfId="0" applyFont="1" applyFill="1" applyBorder="1" applyAlignment="1">
      <alignment horizontal="center" vertical="center"/>
    </xf>
    <xf numFmtId="0" fontId="12" fillId="5" borderId="16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0" fontId="21" fillId="5" borderId="35" xfId="0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0" fontId="12" fillId="5" borderId="14" xfId="0" applyFont="1" applyFill="1" applyBorder="1" applyAlignment="1">
      <alignment horizontal="center" vertical="center"/>
    </xf>
    <xf numFmtId="0" fontId="12" fillId="5" borderId="24" xfId="0" applyFont="1" applyFill="1" applyBorder="1" applyAlignment="1">
      <alignment horizontal="center" vertical="center"/>
    </xf>
    <xf numFmtId="0" fontId="21" fillId="4" borderId="35" xfId="0" applyFont="1" applyFill="1" applyBorder="1" applyAlignment="1">
      <alignment horizontal="center" vertical="center"/>
    </xf>
    <xf numFmtId="0" fontId="12" fillId="4" borderId="0" xfId="0" applyFont="1" applyFill="1" applyBorder="1" applyAlignment="1">
      <alignment horizontal="center" vertical="center"/>
    </xf>
    <xf numFmtId="0" fontId="12" fillId="4" borderId="14" xfId="0" applyFont="1" applyFill="1" applyBorder="1" applyAlignment="1">
      <alignment horizontal="center" vertical="center"/>
    </xf>
    <xf numFmtId="0" fontId="12" fillId="4" borderId="16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theme="9" tint="-0.499984740745262"/>
      </font>
      <fill>
        <patternFill>
          <bgColor rgb="FFFFFF00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theme="9" tint="-0.499984740745262"/>
      </font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N56"/>
  <sheetViews>
    <sheetView tabSelected="1" showRuler="0" topLeftCell="A13" zoomScale="62" zoomScaleNormal="62" zoomScalePageLayoutView="50" workbookViewId="0">
      <selection activeCell="AM34" sqref="AM34"/>
    </sheetView>
  </sheetViews>
  <sheetFormatPr baseColWidth="10" defaultColWidth="5.7109375" defaultRowHeight="15" x14ac:dyDescent="0.2"/>
  <cols>
    <col min="1" max="1" width="5.7109375" style="18"/>
    <col min="2" max="2" width="20.5703125" style="18" bestFit="1" customWidth="1"/>
    <col min="3" max="3" width="5.85546875" style="18" hidden="1" customWidth="1"/>
    <col min="4" max="4" width="7.28515625" style="18" hidden="1" customWidth="1"/>
    <col min="5" max="5" width="7.28515625" style="18" customWidth="1"/>
    <col min="6" max="6" width="6.5703125" style="18" hidden="1" customWidth="1"/>
    <col min="7" max="7" width="7.28515625" style="18" bestFit="1" customWidth="1"/>
    <col min="8" max="8" width="14.42578125" style="18" customWidth="1"/>
    <col min="9" max="9" width="5.85546875" style="18" hidden="1" customWidth="1"/>
    <col min="10" max="10" width="0.28515625" style="18" hidden="1" customWidth="1"/>
    <col min="11" max="11" width="7.28515625" style="18" customWidth="1"/>
    <col min="12" max="12" width="6.5703125" style="18" hidden="1" customWidth="1"/>
    <col min="13" max="13" width="7.28515625" style="18" customWidth="1"/>
    <col min="14" max="14" width="23.5703125" style="18" bestFit="1" customWidth="1"/>
    <col min="15" max="15" width="5.85546875" style="18" hidden="1" customWidth="1"/>
    <col min="16" max="16" width="7.28515625" style="18" hidden="1" customWidth="1"/>
    <col min="17" max="17" width="7.28515625" style="18" customWidth="1"/>
    <col min="18" max="18" width="6.5703125" style="18" hidden="1" customWidth="1"/>
    <col min="19" max="19" width="7.28515625" style="18" customWidth="1"/>
    <col min="20" max="20" width="19" style="18" bestFit="1" customWidth="1"/>
    <col min="21" max="21" width="5.85546875" style="18" hidden="1" customWidth="1"/>
    <col min="22" max="22" width="7.28515625" style="18" hidden="1" customWidth="1"/>
    <col min="23" max="23" width="7.28515625" style="18" customWidth="1"/>
    <col min="24" max="24" width="6.5703125" style="18" hidden="1" customWidth="1"/>
    <col min="25" max="25" width="7.28515625" style="18" customWidth="1"/>
    <col min="26" max="26" width="19.85546875" style="18" customWidth="1"/>
    <col min="27" max="27" width="5.85546875" style="18" hidden="1" customWidth="1"/>
    <col min="28" max="28" width="7.28515625" style="18" hidden="1" customWidth="1"/>
    <col min="29" max="29" width="7.28515625" style="18" customWidth="1"/>
    <col min="30" max="30" width="6.5703125" style="18" hidden="1" customWidth="1"/>
    <col min="31" max="31" width="8.42578125" style="18" bestFit="1" customWidth="1"/>
    <col min="32" max="32" width="20.7109375" style="18" bestFit="1" customWidth="1"/>
    <col min="33" max="33" width="5.85546875" style="18" hidden="1" customWidth="1"/>
    <col min="34" max="34" width="7.28515625" style="18" hidden="1" customWidth="1"/>
    <col min="35" max="35" width="7.28515625" style="18" customWidth="1"/>
    <col min="36" max="36" width="6.5703125" style="18" hidden="1" customWidth="1"/>
    <col min="37" max="37" width="10.7109375" style="18" customWidth="1"/>
    <col min="38" max="38" width="2.5703125" style="18" customWidth="1"/>
    <col min="39" max="39" width="36.28515625" style="18" customWidth="1"/>
    <col min="40" max="40" width="12.85546875" style="18" customWidth="1"/>
    <col min="41" max="16384" width="5.7109375" style="18"/>
  </cols>
  <sheetData>
    <row r="2" spans="1:40" ht="16.5" thickBot="1" x14ac:dyDescent="0.3">
      <c r="AH2"/>
      <c r="AI2"/>
      <c r="AJ2"/>
    </row>
    <row r="3" spans="1:40" ht="24" thickBot="1" x14ac:dyDescent="0.25">
      <c r="B3" s="125" t="s">
        <v>289</v>
      </c>
      <c r="C3" s="26"/>
      <c r="D3" s="26"/>
      <c r="E3" s="109"/>
      <c r="F3" s="110"/>
      <c r="G3" s="110"/>
      <c r="H3" s="111"/>
      <c r="I3" s="27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123" t="s">
        <v>292</v>
      </c>
      <c r="AF3" s="123" t="s">
        <v>279</v>
      </c>
      <c r="AG3" s="28"/>
      <c r="AH3" s="29"/>
      <c r="AI3" s="29"/>
      <c r="AJ3" s="29"/>
      <c r="AK3" s="26"/>
      <c r="AL3" s="26"/>
      <c r="AM3" s="120" t="s">
        <v>537</v>
      </c>
      <c r="AN3" s="121"/>
    </row>
    <row r="4" spans="1:40" ht="21.75" thickBot="1" x14ac:dyDescent="0.25">
      <c r="B4" s="126" t="s">
        <v>121</v>
      </c>
      <c r="C4" s="26"/>
      <c r="D4" s="26"/>
      <c r="E4" s="30"/>
      <c r="F4" s="26"/>
      <c r="G4" s="30" t="s">
        <v>298</v>
      </c>
      <c r="H4" s="75" t="s">
        <v>216</v>
      </c>
      <c r="I4" s="26"/>
      <c r="J4" s="26"/>
      <c r="K4" s="26"/>
      <c r="L4" s="26"/>
      <c r="M4" s="26"/>
      <c r="N4" s="25" t="s">
        <v>270</v>
      </c>
      <c r="O4" s="31"/>
      <c r="P4" s="31"/>
      <c r="Q4" s="30"/>
      <c r="R4" s="26"/>
      <c r="S4" s="30" t="s">
        <v>298</v>
      </c>
      <c r="T4" s="98" t="s">
        <v>275</v>
      </c>
      <c r="U4" s="99"/>
      <c r="V4" s="100"/>
      <c r="W4" s="46"/>
      <c r="X4" s="26"/>
      <c r="Y4" s="26"/>
      <c r="Z4" s="25" t="s">
        <v>296</v>
      </c>
      <c r="AA4" s="26"/>
      <c r="AB4" s="26"/>
      <c r="AC4" s="30" t="s">
        <v>298</v>
      </c>
      <c r="AD4" s="26"/>
      <c r="AE4" s="122"/>
      <c r="AF4" s="124">
        <f ca="1">+PRODUCT($G$11,3)+$AE$4</f>
        <v>12</v>
      </c>
      <c r="AG4" s="28"/>
      <c r="AH4" s="29"/>
      <c r="AI4" s="33"/>
      <c r="AJ4" s="29"/>
      <c r="AK4" s="26"/>
      <c r="AL4" s="26"/>
      <c r="AM4" s="94" t="s">
        <v>112</v>
      </c>
      <c r="AN4" s="90">
        <f ca="1">+PRODUCT($AE$9,3)</f>
        <v>6</v>
      </c>
    </row>
    <row r="5" spans="1:40" ht="21.75" thickBot="1" x14ac:dyDescent="0.25">
      <c r="B5" s="126" t="s">
        <v>290</v>
      </c>
      <c r="C5" s="26"/>
      <c r="D5" s="26"/>
      <c r="E5" s="30"/>
      <c r="F5" s="26"/>
      <c r="G5" s="30" t="s">
        <v>298</v>
      </c>
      <c r="H5" s="75" t="s">
        <v>294</v>
      </c>
      <c r="I5" s="26"/>
      <c r="J5" s="26"/>
      <c r="K5" s="26"/>
      <c r="L5" s="26"/>
      <c r="M5" s="26"/>
      <c r="N5" s="25" t="s">
        <v>271</v>
      </c>
      <c r="O5" s="31"/>
      <c r="P5" s="31"/>
      <c r="Q5" s="30"/>
      <c r="R5" s="26"/>
      <c r="S5" s="30" t="s">
        <v>298</v>
      </c>
      <c r="T5" s="101" t="s">
        <v>275</v>
      </c>
      <c r="U5" s="102"/>
      <c r="V5" s="103"/>
      <c r="W5" s="46"/>
      <c r="X5" s="26"/>
      <c r="Y5" s="26"/>
      <c r="Z5" s="25" t="s">
        <v>297</v>
      </c>
      <c r="AA5" s="26"/>
      <c r="AB5" s="26"/>
      <c r="AC5" s="30" t="s">
        <v>298</v>
      </c>
      <c r="AD5" s="26"/>
      <c r="AE5" s="77"/>
      <c r="AF5" s="78">
        <f ca="1">+PRODUCT($Y$10,3)+$AE$5</f>
        <v>12</v>
      </c>
      <c r="AG5" s="28"/>
      <c r="AH5" s="29"/>
      <c r="AI5" s="33"/>
      <c r="AJ5" s="29"/>
      <c r="AK5" s="26"/>
      <c r="AL5" s="26"/>
      <c r="AM5" s="95" t="s">
        <v>113</v>
      </c>
      <c r="AN5" s="44">
        <f ca="1">+SUM($G$9,-5)</f>
        <v>-1</v>
      </c>
    </row>
    <row r="6" spans="1:40" ht="21.75" thickBot="1" x14ac:dyDescent="0.25">
      <c r="B6" s="127" t="s">
        <v>291</v>
      </c>
      <c r="C6" s="26"/>
      <c r="D6" s="26"/>
      <c r="E6" s="30"/>
      <c r="F6" s="26"/>
      <c r="G6" s="30" t="s">
        <v>298</v>
      </c>
      <c r="H6" s="76" t="s">
        <v>283</v>
      </c>
      <c r="I6" s="26"/>
      <c r="J6" s="26"/>
      <c r="K6" s="26"/>
      <c r="L6" s="26"/>
      <c r="M6" s="26"/>
      <c r="N6" s="25" t="s">
        <v>272</v>
      </c>
      <c r="O6" s="31">
        <f>+IF($H$6="Élite",9,IF($H$6="Experto",6,IF($H$6="Veterano",3,0)))</f>
        <v>0</v>
      </c>
      <c r="P6" s="31"/>
      <c r="Q6" s="30"/>
      <c r="R6" s="26"/>
      <c r="S6" s="30" t="s">
        <v>298</v>
      </c>
      <c r="T6" s="104" t="s">
        <v>275</v>
      </c>
      <c r="U6" s="105"/>
      <c r="V6" s="106"/>
      <c r="W6" s="46"/>
      <c r="X6" s="26"/>
      <c r="Y6" s="26"/>
      <c r="Z6" s="25" t="s">
        <v>295</v>
      </c>
      <c r="AA6" s="26"/>
      <c r="AB6" s="26"/>
      <c r="AC6" s="30" t="s">
        <v>298</v>
      </c>
      <c r="AD6" s="26"/>
      <c r="AE6" s="79"/>
      <c r="AF6" s="80">
        <f ca="1">+PRODUCT($AK$10,3)+$AE$6</f>
        <v>0</v>
      </c>
      <c r="AG6" s="26"/>
      <c r="AH6" s="26"/>
      <c r="AI6" s="32"/>
      <c r="AJ6" s="26"/>
      <c r="AK6" s="26"/>
      <c r="AL6" s="26"/>
      <c r="AM6" s="96" t="s">
        <v>114</v>
      </c>
      <c r="AN6" s="91">
        <f ca="1">+SUM(PRODUCT($M$9,2),$M$11)</f>
        <v>6</v>
      </c>
    </row>
    <row r="7" spans="1:40" ht="21" x14ac:dyDescent="0.2"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95" t="s">
        <v>115</v>
      </c>
      <c r="AN7" s="44" t="str">
        <f ca="1">+$M$11&amp;"/"&amp;$M$9</f>
        <v>2/2</v>
      </c>
    </row>
    <row r="8" spans="1:40" ht="23.25" x14ac:dyDescent="0.2">
      <c r="A8" s="43"/>
      <c r="B8" s="34" t="s">
        <v>0</v>
      </c>
      <c r="C8" s="35"/>
      <c r="D8" s="35"/>
      <c r="E8" s="35"/>
      <c r="F8" s="35"/>
      <c r="G8" s="34">
        <f ca="1">+IF($H$4="Abrita",VLOOKUP(Características!$A$33,Características!$A$2:$T$30,7,FALSE)+3,IF($H$4="Aioll",VLOOKUP(Características!$A$33,Características!$A$2:$T$30,7,FALSE)+4,IF($H$4="Boron",VLOOKUP(Características!$A$33,Características!$A$2:$T$30,13,FALSE)+6,IF($H$4="Cererio",VLOOKUP(Características!$A$33,Características!$A$2:$T$30,12,FALSE)+5,IF($H$4="Crelin",VLOOKUP(Características!$A$33,Características!$A$2:$T$30,19,FALSE)+4,IF($H$4="Cromter",VLOOKUP(Características!$A$33,Características!$A$2:$T$30,17,FALSE)+2,IF($H$4="Docte",VLOOKUP(Características!$A$33,Características!$A$2:$T$30,12,FALSE)+4,IF($H$4="Eisil",VLOOKUP(Características!$A$33,Características!$A$2:$T$30,12,FALSE)+4,IF($H$4="Erow",VLOOKUP(Características!$A$33,Características!$A$2:$T$30,7,FALSE)+2,IF($H$4="Fremio",VLOOKUP(Características!$A$33,Características!$A$2:$T$30,7,FALSE)+2,IF($H$4="Graochinek",VLOOKUP(Características!$A$33,Características!$A$2:$T$30,13,FALSE)+4,IF($H$4="Heriano",VLOOKUP(Características!$A$33,Características!$A$2:$T$30,12,FALSE)+3,IF($H$4="Humano",VLOOKUP(Características!$A$33,Características!$A$2:$T$30,12,FALSE)+4,IF($H$4="Ielserkaren",VLOOKUP(Características!$A$33,Características!$A$2:$T$30,9,FALSE)+6,IF($H$4="Iroiendi",VLOOKUP(Características!$A$33,Características!$A$2:$T$30,5,FALSE)+2,IF($H$4="Jional",VLOOKUP(Características!$A$33,Características!$A$2:$T$30,7,FALSE)+4,IF($H$4="Kauri",VLOOKUP(Características!$A$33,Características!$A$2:$T$30,14,FALSE)+6,IF($H$4="Kileiro",VLOOKUP(Características!$A$33,Características!$A$2:$T$30,8,FALSE)+3,IF($H$4="Lixnel",VLOOKUP(Características!$A$33,Características!$A$2:$T$30,12,FALSE)+6,IF($H$4="Marbagan",VLOOKUP(Características!$A$33,Características!$A$2:$T$30,12,FALSE)+4,IF($H$4="Mibu",VLOOKUP(Características!$A$33,Características!$A$2:$T$30,7,FALSE)+4,IF($H$4="Nitilo",VLOOKUP(Características!$A$33,Características!$A$2:$T$30,7,FALSE)+2,IF($H$4="Ogni",VLOOKUP(Características!$A$33,Características!$A$2:$T$30,7,FALSE)+2,IF($H$4="Oliero",VLOOKUP(Características!$A$33,Características!$A$2:$T$30,10,FALSE)+5,IF($H$4="Orbitra",VLOOKUP(Características!$A$33,Características!$A$2:$T$30,14,FALSE)+6,IF($H$4="Qatar",VLOOKUP(Características!$A$33,Características!$A$2:$T$30,13,FALSE)+4,IF($H$4="Sheller",VLOOKUP(Características!$A$33,Características!$A$2:$T$30,12,FALSE)+6,IF($H$4="Silvano",VLOOKUP(Características!$A$33,Características!$A$2:$T$30,11,FALSE)+1,IF($H$4="Tyrano",VLOOKUP(Características!$A$33,Características!$A$2:$T$30,12,FALSE)+4,IF($H$4="Ukaro",VLOOKUP(Características!$A$33,Características!$A$2:$T$30,14,FALSE)+6,IF($H$4="Veddio",VLOOKUP(Características!$A$33,Características!$A$2:$T$30,13,FALSE)+4,IF($H$4="Verriano",VLOOKUP(Características!$A$33,Características!$A$2:$T$30,14,FALSE)+6,IF($H$4="Wu",VLOOKUP(Características!$A$33,Características!$A$2:$T$30,10,FALSE)+7,IF($H$4="Xenfer",VLOOKUP(Características!$A$33,Características!$A$2:$T$30,13,FALSE)+6,IF($H$4="Yemer",VLOOKUP(Características!$A$33,Características!$A$2:$T$30,15,FALSE)+3,IF($H$4="Yrr",VLOOKUP(Características!$A$33,Características!$A$2:$T$30,9,FALSE)+4,IF($H$4="Zelonita",VLOOKUP(Características!$A$33,Características!$A$2:$T$30,19,FALSE)+3,"Escoja especie")))))))))))))))))))))))))))))))))))))+IF($T$4="+",1,IF($T$4="-",-1,0))</f>
        <v>8</v>
      </c>
      <c r="H8" s="34" t="s">
        <v>1</v>
      </c>
      <c r="I8" s="35"/>
      <c r="J8" s="35"/>
      <c r="K8" s="35"/>
      <c r="L8" s="35"/>
      <c r="M8" s="34">
        <f ca="1">+IF($H$4="Abrita",VLOOKUP(Características!$B$33,Características!$A$2:$T$30,10,FALSE)+3,IF($H$4="Aioll",VLOOKUP(Características!$B$33,Características!$A$2:$T$30,7,FALSE)+6,IF($H$4="Boron",VLOOKUP(Características!$B$33,Características!$A$2:$T$30,13,FALSE)+6,IF($H$4="Cererio",VLOOKUP(Características!$B$33,Características!$A$2:$T$30,12,FALSE)+4,IF($H$4="Crelin",VLOOKUP(Características!$B$33,Características!$A$2:$T$30,13,FALSE)+4,IF($H$4="Cromter",VLOOKUP(Características!$B$33,Características!$A$2:$T$30,12,FALSE)+5,IF($H$4="Docte",VLOOKUP(Características!$B$33,Características!$A$2:$T$30,11,FALSE)+3,IF($H$4="Eisil",VLOOKUP(Características!$B$33,Características!$A$2:$T$30,12,FALSE)+4,IF($H$4="Erow",VLOOKUP(Características!$B$33,Características!$A$2:$T$30,8,FALSE)+3,IF($H$4="Fremio",VLOOKUP(Características!$B$33,Características!$A$2:$T$30,11,FALSE)+4,IF($H$4="Graochinek",VLOOKUP(Características!$B$33,Características!$A$2:$T$30,13,FALSE)+6,IF($H$4="Heriano",VLOOKUP(Características!$B$33,Características!$A$2:$T$30,14,FALSE)+4,IF($H$4="Humano",VLOOKUP(Características!$B$33,Características!$A$2:$T$30,12,FALSE)+4,IF($H$4="Ielserkaren",VLOOKUP(Características!$B$33,Características!$A$2:$T$30,12,FALSE)+6,IF($H$4="Iroiendi",VLOOKUP(Características!$B$33,Características!$A$2:$T$30,17,FALSE)+2,IF($H$4="Jional",VLOOKUP(Características!$B$33,Características!$A$2:$T$30,7,FALSE)+4,IF($H$4="Kauri",VLOOKUP(Características!$B$33,Características!$A$2:$T$30,13,FALSE)+6,IF($H$4="Kileiro",VLOOKUP(Características!$B$33,Características!$A$2:$T$30,13,FALSE)+4,IF($H$4="Lixnel",VLOOKUP(Características!$B$33,Características!$A$2:$T$30,13,FALSE)+6,IF($H$4="Marbagan",VLOOKUP(Características!$B$33,Características!$A$2:$T$30,15,FALSE)+3,IF($H$4="Mibu",VLOOKUP(Características!$B$33,Características!$A$2:$T$30,14,FALSE)+4,IF($H$4="Nitilo",VLOOKUP(Características!$B$33,Características!$A$2:$T$30,7,FALSE)+4,IF($H$4="Ogni",VLOOKUP(Características!$B$33,Características!$A$2:$T$30,7,FALSE)+2,IF($H$4="Oliero",VLOOKUP(Características!$B$33,Características!$A$2:$T$30,7,FALSE)+5,IF($H$4="Orbitra",VLOOKUP(Características!$B$33,Características!$A$2:$T$30,6,FALSE)+2,IF($H$4="Qatar",VLOOKUP(Características!$B$33,Características!$A$2:$T$30,12,FALSE)+4,IF($H$4="Sheller",VLOOKUP(Características!$B$33,Características!$A$2:$T$30,12,FALSE)+6,IF($H$4="Silvano",VLOOKUP(Características!$B$33,Características!$A$2:$T$30,10,FALSE)+3,IF($H$4="Tyrano",VLOOKUP(Características!$B$33,Características!$A$2:$T$30,12,FALSE)+4,IF($H$4="Ukaro",VLOOKUP(Características!$B$33,Características!$A$2:$T$30,13,FALSE)+6,IF($H$4="Veddio",VLOOKUP(Características!$B$33,Características!$A$2:$T$30,10,FALSE)+6,IF($H$4="Verriano",VLOOKUP(Características!$B$33,Características!$A$2:$T$30,13,FALSE)+6,IF($H$4="Wu",VLOOKUP(Características!$B$33,Características!$A$2:$T$30,10,FALSE)+1,IF($H$4="Xenfer",VLOOKUP(Características!$B$33,Características!$A$2:$T$30,14,FALSE)+6,IF($H$4="Yemer",VLOOKUP(Características!$B$33,Características!$A$2:$T$30,12,FALSE)+4,IF($H$4="Yrr",VLOOKUP(Características!$B$33,Características!$A$2:$T$30,13,FALSE)+4,IF($H$4="Zelonita",VLOOKUP(Características!$B$33,Características!$A$2:$T$30,19,FALSE)+3,"Escoja especie")))))))))))))))))))))))))))))))))))))+IF($T$4="+",-1,IF($T$4="-",1,0))</f>
        <v>4</v>
      </c>
      <c r="N8" s="34" t="s">
        <v>2</v>
      </c>
      <c r="O8" s="35"/>
      <c r="P8" s="35"/>
      <c r="Q8" s="35"/>
      <c r="R8" s="35"/>
      <c r="S8" s="34">
        <f ca="1">+IF($H$4="Abrita",VLOOKUP(Características!$C$33,Características!$A$2:$T$30,7,FALSE)+6,IF($H$4="Aioll",VLOOKUP(Características!$C$33,Características!$A$2:$T$30,13,FALSE)+6,IF($H$4="Boron",VLOOKUP(Características!$C$33,Características!$A$2:$T$30,13,FALSE)+2,IF($H$4="Cererio",VLOOKUP(Características!$C$33,Características!$A$2:$T$30,14,FALSE)+3,IF($H$4="Crelin",VLOOKUP(Características!$C$33,Características!$A$2:$T$30,12,FALSE)+2,IF($H$4="Cromter",VLOOKUP(Características!$C$33,Características!$A$2:$T$30,12,FALSE)+4,IF($H$4="Docte",VLOOKUP(Características!$C$33,Características!$A$2:$T$30,19,FALSE)+4,IF($H$4="Eisil",VLOOKUP(Características!$C$33,Características!$A$2:$T$30,13,FALSE)+4,IF($H$4="Erow",VLOOKUP(Características!$C$33,Características!$A$2:$T$30,5,FALSE)+3,IF($H$4="Fremio",VLOOKUP(Características!$C$33,Características!$A$2:$T$30,6,FALSE)+3,IF($H$4="Graochinek",VLOOKUP(Características!$C$33,Características!$A$2:$T$30,17,FALSE)+1,IF($H$4="Heriano",VLOOKUP(Características!$C$33,Características!$A$2:$T$30,8,FALSE)+4,IF($H$4="Humano",VLOOKUP(Características!$C$33,Características!$A$2:$T$30,16,FALSE)+4,IF($H$4="Ielserkaren",VLOOKUP(Características!$C$33,Características!$A$2:$T$30,13,FALSE)+2,IF($H$4="Iroiendi",VLOOKUP(Características!$C$33,Características!$A$2:$T$30,20,FALSE)+4,IF($H$4="Jional",VLOOKUP(Características!$C$33,Características!$A$2:$T$30,12,FALSE)+6,IF($H$4="Kauri",VLOOKUP(Características!$C$33,Características!$A$2:$T$30,12,FALSE)+2,IF($H$4="Kileiro",VLOOKUP(Características!$C$33,Características!$A$2:$T$30,7,FALSE)+3,IF($H$4="Lixnel",VLOOKUP(Características!$C$33,Características!$A$2:$T$30,10,FALSE)+3,IF($H$4="Marbagan",VLOOKUP(Características!$C$33,Características!$A$2:$T$30,15,FALSE)+4,IF($H$4="Mibu",VLOOKUP(Características!$C$33,Características!$A$2:$T$30,12,FALSE)+3,IF($H$4="Nitilo",VLOOKUP(Características!$C$33,Características!$A$2:$T$30,12,FALSE)+6,IF($H$4="Ogni",VLOOKUP(Características!$C$33,Características!$A$2:$T$30,14,FALSE)+6,IF($H$4="Oliero",VLOOKUP(Características!$C$33,Características!$A$2:$T$30,9,FALSE)+6,IF($H$4="Orbitra",VLOOKUP(Características!$C$33,Características!$A$2:$T$30,15,FALSE)+5,IF($H$4="Qatar",VLOOKUP(Características!$C$33,Características!$A$2:$T$30,9,FALSE)+4,IF($H$4="Sheller",VLOOKUP(Características!$C$33,Características!$A$2:$T$30,13,FALSE)+4,IF($H$4="Silvano",VLOOKUP(Características!$C$33,Características!$A$2:$T$30,15,FALSE)+3,IF($H$4="Tyrano",VLOOKUP(Características!$C$33,Características!$A$2:$T$30,13,FALSE)+4,IF($H$4="Ukaro",VLOOKUP(Características!$C$33,Características!$A$2:$T$30,10,FALSE)+4,IF($H$4="Veddio",VLOOKUP(Características!$C$33,Características!$A$2:$T$30,10,FALSE)+4,IF($H$4="Verriano",VLOOKUP(Características!$C$33,Características!$A$2:$T$30,12,FALSE)+4,IF($H$4="Wu",VLOOKUP(Características!$C$33,Características!$A$2:$T$30,14,FALSE)+6,IF($H$4="Xenfer",VLOOKUP(Características!$C$33,Características!$A$2:$T$30,11,FALSE)+4,IF($H$4="Yemer",VLOOKUP(Características!$C$33,Características!$A$2:$T$30,13,FALSE)+4,IF($H$4="Yrr",VLOOKUP(Características!$C$33,Características!$A$2:$T$30,6,FALSE)+3,IF($H$4="Zelonita",VLOOKUP(Características!$C$33,Características!$A$2:$T$30,13,FALSE)+4,"Escoja especie")))))))))))))))))))))))))))))))))))))+IF($T$5="+",-1,IF($T$5="-",1,0))</f>
        <v>9</v>
      </c>
      <c r="T8" s="34" t="s">
        <v>3</v>
      </c>
      <c r="U8" s="35"/>
      <c r="V8" s="35"/>
      <c r="W8" s="35"/>
      <c r="X8" s="35"/>
      <c r="Y8" s="34">
        <f ca="1">+IF($H$4="Abrita",VLOOKUP(Características!$D$33,Características!$A$2:$T$30,9,FALSE)+5,IF($H$4="Aioll",VLOOKUP(Características!$D$33,Características!$A$2:$T$30,13,FALSE)+6,IF($H$4="Boron",VLOOKUP(Características!$D$33,Características!$A$2:$T$30,13,FALSE)+2,IF($H$4="Cererio",VLOOKUP(Características!$D$33,Características!$A$2:$T$30,11,FALSE)+2,IF($H$4="Crelin",VLOOKUP(Características!$D$33,Características!$A$2:$T$30,19,FALSE)+2,IF($H$4="Cromter",VLOOKUP(Características!$D$33,Características!$A$2:$T$30,12,FALSE)+4,IF($H$4="Docte",VLOOKUP(Características!$D$33,Características!$A$2:$T$30,8,FALSE)+2,IF($H$4="Eisil",VLOOKUP(Características!$D$33,Características!$A$2:$T$30,13,FALSE)+2,IF($H$4="Erow",VLOOKUP(Características!$D$33,Características!$A$2:$T$30,15,FALSE)+5,IF($H$4="Fremio",VLOOKUP(Características!$D$33,Características!$A$2:$T$30,6,FALSE)+2,IF($H$4="Graochinek",VLOOKUP(Características!$D$33,Características!$A$2:$T$30,6,FALSE)+4,IF($H$4="Heriano",VLOOKUP(Características!$D$33,Características!$A$2:$T$30,7,FALSE)+3,IF($H$4="Humano",VLOOKUP(Características!$D$33,Características!$A$2:$T$30,13,FALSE)+4,IF($H$4="Ielserkaren",VLOOKUP(Características!$D$33,Características!$A$2:$T$30,15,FALSE)+4,IF($H$4="Iroiendi",VLOOKUP(Características!$D$33,Características!$A$2:$T$30,13,FALSE)+3,IF($H$4="Jional",VLOOKUP(Características!$D$33,Características!$A$2:$T$30,13,FALSE)+4,IF($H$4="Kauri",VLOOKUP(Características!$D$33,Características!$A$2:$T$30,7,FALSE)+3,IF($H$4="Kileiro",VLOOKUP(Características!$D$33,Características!$A$2:$T$30,12,FALSE)+3,IF($H$4="Lixnel",VLOOKUP(Características!$D$33,Características!$A$2:$T$30,10,FALSE)+3,IF($H$4="Marbagan",VLOOKUP(Características!$D$33,Características!$A$2:$T$30,13,FALSE)+4,IF($H$4="Mibu",VLOOKUP(Características!$D$33,Características!$A$2:$T$30,10,FALSE)+3,IF($H$4="Nitilo",VLOOKUP(Características!$D$33,Características!$A$2:$T$30,13,FALSE)+4,IF($H$4="Ogni",VLOOKUP(Características!$D$33,Características!$A$2:$T$30,14,FALSE)+4,IF($H$4="Oliero",VLOOKUP(Características!$D$33,Características!$A$2:$T$30,7,FALSE)+6,IF($H$4="Orbitra",VLOOKUP(Características!$D$33,Características!$A$2:$T$30,4,FALSE)+3,IF($H$4="Qatar",VLOOKUP(Características!$D$33,Características!$A$2:$T$30,12,FALSE)+4,IF($H$4="Sheller",VLOOKUP(Características!$D$33,Características!$A$2:$T$30,10,FALSE)+4,IF($H$4="Silvano",VLOOKUP(Características!$D$33,Características!$A$2:$T$30,7,FALSE)+4,IF($H$4="Tyrano",VLOOKUP(Características!$D$33,Características!$A$2:$T$30,13,FALSE)+4,IF($H$4="Ukaro",VLOOKUP(Características!$D$33,Características!$A$2:$T$30,8,FALSE)+4,IF($H$4="Veddio",VLOOKUP(Características!$D$33,Características!$A$2:$T$30,16,FALSE)+1,IF($H$4="Verriano",VLOOKUP(Características!$D$33,Características!$A$2:$T$30,7,FALSE)+4,IF($H$4="Wu",VLOOKUP(Características!$D$33,Características!$A$2:$T$30,13,FALSE)+2,IF($H$4="Xenfer",VLOOKUP(Características!$D$33,Características!$A$2:$T$30,11,FALSE)+4,IF($H$4="Yemer",VLOOKUP(Características!$D$33,Características!$A$2:$T$30,13,FALSE)+4,IF($H$4="Yrr",VLOOKUP(Características!$D$33,Características!$A$2:$T$30,7,FALSE)+3,IF($H$4="Zelonita",VLOOKUP(Características!$D$33,Características!$A$2:$T$30,13,FALSE)+4,"Escoja especie")))))))))))))))))))))))))))))))))))))+IF($T$6="+",1,IF($T$6="-",-1,0))</f>
        <v>8</v>
      </c>
      <c r="Z8" s="34" t="s">
        <v>4</v>
      </c>
      <c r="AA8" s="35"/>
      <c r="AB8" s="35"/>
      <c r="AC8" s="35"/>
      <c r="AD8" s="35"/>
      <c r="AE8" s="34">
        <f ca="1">+IF($H$4="Abrita",VLOOKUP(Características!$E$33,Características!$A$2:$T$30,9,FALSE)+5,IF($H$4="Aioll",VLOOKUP(Características!$E$33,Características!$A$2:$T$30,7,FALSE)+4,IF($H$4="Boron",VLOOKUP(Características!$E$33,Características!$A$2:$T$30,13,FALSE)+4,IF($H$4="Cererio",VLOOKUP(Características!$E$33,Características!$A$2:$T$30,15,FALSE)+3,IF($H$4="Crelin",VLOOKUP(Características!$E$33,Características!$A$2:$T$30,13,FALSE)+2,IF($H$4="Cromter",VLOOKUP(Características!$E$33,Características!$A$2:$T$30,14,FALSE)+4,IF($H$4="Docte",VLOOKUP(Características!$E$33,Características!$A$2:$T$30,19,FALSE)+4,IF($H$4="Eisil",VLOOKUP(Características!$E$33,Características!$A$2:$T$30,14,FALSE)+4,IF($H$4="Erow",VLOOKUP(Características!$E$33,Características!$A$2:$T$30,12,FALSE)+4,IF($H$4="Fremio",VLOOKUP(Características!$E$33,Características!$A$2:$T$30,14,FALSE)+4,IF($H$4="Graochinek",VLOOKUP(Características!$E$33,Características!$A$2:$T$30,14,FALSE)+4,IF($H$4="Heriano",VLOOKUP(Características!$E$33,Características!$A$2:$T$30,14,FALSE)+5,IF($H$4="Humano",VLOOKUP(Características!$E$33,Características!$A$2:$T$30,12,FALSE)+4,IF($H$4="Ielserkaren",VLOOKUP(Características!$E$33,Características!$A$2:$T$30,13,FALSE)+2,IF($H$4="Iroiendi",VLOOKUP(Características!$E$33,Características!$A$2:$T$30,9,FALSE)+3,IF($H$4="Jional",VLOOKUP(Características!$E$33,Características!$A$2:$T$30,16,FALSE)+1,IF($H$4="Kauri",VLOOKUP(Características!$E$33,Características!$A$2:$T$30,13,FALSE)+6,IF($H$4="Kileiro",VLOOKUP(Características!$E$33,Características!$A$2:$T$30,13,FALSE)+4,IF($H$4="Lixnel",VLOOKUP(Características!$E$33,Características!$A$2:$T$30,12,FALSE)+6,IF($H$4="Marbagan",VLOOKUP(Características!$E$33,Características!$A$2:$T$30,12,FALSE)+4,IF($H$4="Mibu",VLOOKUP(Características!$E$33,Características!$A$2:$T$30,12,FALSE)+4,IF($H$4="Nitilo",VLOOKUP(Características!$E$33,Características!$A$2:$T$30,13,FALSE)+4,IF($H$4="Ogni",VLOOKUP(Características!$E$33,Características!$A$2:$T$30,13,FALSE)+2,IF($H$4="Oliero",VLOOKUP(Características!$E$33,Características!$A$2:$T$30,10,FALSE)+3,IF($H$4="Orbitra",VLOOKUP(Características!$E$33,Características!$A$2:$T$30,8,FALSE)+4,IF($H$4="Qatar",VLOOKUP(Características!$E$33,Características!$A$2:$T$30,13,FALSE)+2,IF($H$4="Sheller",VLOOKUP(Características!$E$33,Características!$A$2:$T$30,13,FALSE)+4,IF($H$4="Silvano",VLOOKUP(Características!$E$33,Características!$A$2:$T$30,17,FALSE)+1,IF($H$4="Tyrano",VLOOKUP(Características!$E$33,Características!$A$2:$T$30,12,FALSE)+4,IF($H$4="Ukaro",VLOOKUP(Características!$E$33,Características!$A$2:$T$30,10,FALSE)+3,IF($H$4="Veddio",VLOOKUP(Características!$E$33,Características!$A$2:$T$30,10,FALSE)+4,IF($H$4="Verriano",VLOOKUP(Características!$E$33,Características!$A$2:$T$30,13,FALSE)+6,IF($H$4="Wu",VLOOKUP(Características!$E$33,Características!$A$2:$T$30,7,FALSE)+4,IF($H$4="Xenfer",VLOOKUP(Características!$E$33,Características!$A$2:$T$30,20,FALSE)+4,IF($H$4="Yemer",VLOOKUP(Características!$E$33,Características!$A$2:$T$30,10,FALSE)+4,IF($H$4="Yrr",VLOOKUP(Características!$E$33,Características!$A$2:$T$30,14,FALSE)+3,IF($H$4="Zelonita",VLOOKUP(Características!$E$33,Características!$A$2:$T$30,13,FALSE)+4,"Escoja especie")))))))))))))))))))))))))))))))))))))+IF($T$6="+",-1,IF($T$6="-",1,0))</f>
        <v>4</v>
      </c>
      <c r="AF8" s="34" t="s">
        <v>5</v>
      </c>
      <c r="AG8" s="35"/>
      <c r="AH8" s="35"/>
      <c r="AI8" s="35"/>
      <c r="AJ8" s="35"/>
      <c r="AK8" s="34">
        <f ca="1">+IF($H$4="Abrita",VLOOKUP(Características!$E$33,Características!$A$2:$T$30,2,FALSE)+0,IF($H$4="Aioll",VLOOKUP(Características!$E$33,Características!$A$2:$T$30,2,FALSE)+0,IF($H$4="Boron",VLOOKUP(Características!$E$33,Características!$A$2:$T$30,2,FALSE)+0,IF($H$4="Cererio",VLOOKUP(Características!$E$33,Características!$A$2:$T$30,9,FALSE)+1,IF($H$4="Crelin",VLOOKUP(Características!$E$33,Características!$A$2:$T$30,2,FALSE)+0,IF($H$4="Cromter",VLOOKUP(Características!$E$33,Características!$A$2:$T$30,15,FALSE)+2,IF($H$4="Docte",VLOOKUP(Características!$E$33,Características!$A$2:$T$30,2,FALSE)+0,IF($H$4="Eisil",VLOOKUP(Características!$E$33,Características!$A$2:$T$30,18,FALSE)+2,IF($H$4="Erow",VLOOKUP(Características!$E$33,Características!$A$2:$T$30,2,FALSE)+0,IF($H$4="Fremio",VLOOKUP(Características!$E$33,Características!$A$2:$T$30,5,FALSE)+3,IF($H$4="Graochinek",VLOOKUP(Características!$E$33,Características!$A$2:$T$30,2,FALSE)+0,IF($H$4="Heriano",VLOOKUP(Características!$E$33,Características!$A$2:$T$30,13,FALSE)+3,IF($H$4="Humano",VLOOKUP(Características!$E$33,Características!$A$2:$T$30,3,FALSE)+0,IF($H$4="Ielserkaren",VLOOKUP(Características!$E$33,Características!$A$2:$T$30,2,FALSE)+0,IF($H$4="Iroiendi",VLOOKUP(Características!$E$33,Características!$A$2:$T$30,2,FALSE)+0,IF($H$4="Jional",VLOOKUP(Características!$E$33,Características!$A$2:$T$30,3,FALSE)+0,IF($H$4="Kauri",VLOOKUP(Características!$E$33,Características!$A$2:$T$30,6,FALSE)+1,IF($H$4="Kileiro",VLOOKUP(Características!$E$33,Características!$A$2:$T$30,2,FALSE)+0,IF($H$4="Lixnel",VLOOKUP(Características!$E$33,Características!$A$2:$T$30,2,FALSE)+0,IF($H$4="Marbagan",VLOOKUP(Características!$E$33,Características!$A$2:$T$30,6,FALSE)+0,IF($H$4="Mibu",VLOOKUP(Características!$E$33,Características!$A$2:$T$30,5,FALSE)+1,IF($H$4="Nitilo",VLOOKUP(Características!$E$33,Características!$A$2:$T$30,13,FALSE)+4,IF($H$4="Ogni",VLOOKUP(Características!$E$33,Características!$A$2:$T$30,12,FALSE)+4,IF($H$4="Oliero",VLOOKUP(Características!$E$33,Características!$A$2:$T$30,2,FALSE)+0,IF($H$4="Orbitra",VLOOKUP(Características!$E$33,Características!$A$2:$T$30,2,FALSE)+0,IF($H$4="Qatar",VLOOKUP(Características!$E$33,Características!$A$2:$T$30,5,FALSE)+0,IF($H$4="Sheller",VLOOKUP(Características!$E$33,Características!$A$2:$T$30,5,FALSE)+0,IF($H$4="Silvano",VLOOKUP(Características!$E$33,Características!$A$2:$T$30,2,FALSE)+0,IF($H$4="Tyrano",VLOOKUP(Características!$E$33,Características!$A$2:$T$30,20,FALSE)+4,IF($H$4="Ukaro",VLOOKUP(Características!$E$33,Características!$A$2:$T$30,7,FALSE)+1,IF($H$4="Veddio",VLOOKUP(Características!$E$33,Características!$A$2:$T$30,3,FALSE)+0,IF($H$4="Verriano",VLOOKUP(Características!$E$33,Características!$A$2:$T$30,20,FALSE)+3,IF($H$4="Wu",VLOOKUP(Características!$E$33,Características!$A$2:$T$30,5,FALSE)+1,IF($H$4="Xenfer",VLOOKUP(Características!$E$33,Características!$A$2:$T$30,2,FALSE)+0,IF($H$4="Yemer",VLOOKUP(Características!$E$33,Características!$A$2:$T$30,3,FALSE)+0,IF($H$4="Yrr",VLOOKUP(Características!$E$33,Características!$A$2:$T$30,2,FALSE)+0,IF($H$4="Zelonita",VLOOKUP(Características!$E$33,Características!$A$2:$T$30,2,FALSE)+2,"Escoja especie")))))))))))))))))))))))))))))))))))))+IF($T$6="+",-1,IF($T$6="-",1,0))</f>
        <v>0</v>
      </c>
      <c r="AL8" s="26"/>
      <c r="AM8" s="96" t="s">
        <v>116</v>
      </c>
      <c r="AN8" s="91">
        <f ca="1">+PRODUCT($G$9,7)</f>
        <v>28</v>
      </c>
    </row>
    <row r="9" spans="1:40" ht="23.25" x14ac:dyDescent="0.2">
      <c r="A9" s="82"/>
      <c r="B9" s="86" t="s">
        <v>6</v>
      </c>
      <c r="C9" s="36"/>
      <c r="D9" s="36"/>
      <c r="E9" s="36"/>
      <c r="F9" s="36"/>
      <c r="G9" s="37">
        <f ca="1">+ROUNDDOWN((G$8/2),0)</f>
        <v>4</v>
      </c>
      <c r="H9" s="86" t="s">
        <v>9</v>
      </c>
      <c r="I9" s="36"/>
      <c r="J9" s="36"/>
      <c r="K9" s="36"/>
      <c r="L9" s="36"/>
      <c r="M9" s="37">
        <f ca="1">+ROUNDDOWN(M$8/2,0)</f>
        <v>2</v>
      </c>
      <c r="N9" s="86" t="s">
        <v>12</v>
      </c>
      <c r="O9" s="36"/>
      <c r="P9" s="36"/>
      <c r="Q9" s="36"/>
      <c r="R9" s="36"/>
      <c r="S9" s="37">
        <f ca="1">+ROUNDDOWN(S$8/2,0)</f>
        <v>4</v>
      </c>
      <c r="T9" s="86" t="s">
        <v>15</v>
      </c>
      <c r="U9" s="36"/>
      <c r="V9" s="36"/>
      <c r="W9" s="36"/>
      <c r="X9" s="36"/>
      <c r="Y9" s="37">
        <f ca="1">+ROUNDDOWN(Y$8/2,0)</f>
        <v>4</v>
      </c>
      <c r="Z9" s="86" t="s">
        <v>18</v>
      </c>
      <c r="AA9" s="36"/>
      <c r="AB9" s="36"/>
      <c r="AC9" s="36"/>
      <c r="AD9" s="36"/>
      <c r="AE9" s="37">
        <f ca="1">+ROUNDDOWN(AE$8/2,0)</f>
        <v>2</v>
      </c>
      <c r="AF9" s="86" t="s">
        <v>21</v>
      </c>
      <c r="AG9" s="36"/>
      <c r="AH9" s="36"/>
      <c r="AI9" s="36"/>
      <c r="AJ9" s="36"/>
      <c r="AK9" s="37">
        <f ca="1">+ROUNDDOWN(AK$8/2,0)</f>
        <v>0</v>
      </c>
      <c r="AL9" s="26"/>
      <c r="AM9" s="95" t="s">
        <v>117</v>
      </c>
      <c r="AN9" s="44">
        <f ca="1">+PRODUCT($Y$10,0.5)</f>
        <v>2</v>
      </c>
    </row>
    <row r="10" spans="1:40" ht="23.25" x14ac:dyDescent="0.2">
      <c r="A10" s="82"/>
      <c r="B10" s="87" t="s">
        <v>7</v>
      </c>
      <c r="C10" s="38"/>
      <c r="D10" s="38"/>
      <c r="E10" s="38"/>
      <c r="F10" s="38"/>
      <c r="G10" s="37">
        <f t="shared" ref="G10:G11" ca="1" si="0">+ROUNDDOWN((G$8/2),0)</f>
        <v>4</v>
      </c>
      <c r="H10" s="87" t="s">
        <v>11</v>
      </c>
      <c r="I10" s="38"/>
      <c r="J10" s="38"/>
      <c r="K10" s="38"/>
      <c r="L10" s="38"/>
      <c r="M10" s="37">
        <f t="shared" ref="M10:M11" ca="1" si="1">+ROUNDDOWN(M$8/2,0)</f>
        <v>2</v>
      </c>
      <c r="N10" s="87" t="s">
        <v>13</v>
      </c>
      <c r="O10" s="38"/>
      <c r="P10" s="38"/>
      <c r="Q10" s="38"/>
      <c r="R10" s="38"/>
      <c r="S10" s="37">
        <f t="shared" ref="S10:S11" ca="1" si="2">+ROUNDDOWN(S$8/2,0)</f>
        <v>4</v>
      </c>
      <c r="T10" s="87" t="s">
        <v>16</v>
      </c>
      <c r="U10" s="38"/>
      <c r="V10" s="38"/>
      <c r="W10" s="38"/>
      <c r="X10" s="38"/>
      <c r="Y10" s="37">
        <f t="shared" ref="Y10:Y11" ca="1" si="3">+ROUNDDOWN(Y$8/2,0)</f>
        <v>4</v>
      </c>
      <c r="Z10" s="87" t="s">
        <v>19</v>
      </c>
      <c r="AA10" s="38"/>
      <c r="AB10" s="38"/>
      <c r="AC10" s="38"/>
      <c r="AD10" s="38"/>
      <c r="AE10" s="37">
        <f t="shared" ref="AE10:AE11" ca="1" si="4">+ROUNDDOWN(AE$8/2,0)</f>
        <v>2</v>
      </c>
      <c r="AF10" s="87" t="s">
        <v>22</v>
      </c>
      <c r="AG10" s="38"/>
      <c r="AH10" s="38"/>
      <c r="AI10" s="38"/>
      <c r="AJ10" s="38"/>
      <c r="AK10" s="37">
        <f t="shared" ref="AK10:AK11" ca="1" si="5">+ROUNDDOWN(AK$8/2,0)</f>
        <v>0</v>
      </c>
      <c r="AL10" s="26"/>
      <c r="AM10" s="96" t="s">
        <v>118</v>
      </c>
      <c r="AN10" s="91" t="str">
        <f ca="1">+$G$11/2&amp;" min."</f>
        <v>2 min.</v>
      </c>
    </row>
    <row r="11" spans="1:40" ht="24" thickBot="1" x14ac:dyDescent="0.25">
      <c r="A11" s="82"/>
      <c r="B11" s="87" t="s">
        <v>8</v>
      </c>
      <c r="C11" s="38"/>
      <c r="D11" s="38"/>
      <c r="E11" s="38"/>
      <c r="F11" s="38"/>
      <c r="G11" s="85">
        <f t="shared" ca="1" si="0"/>
        <v>4</v>
      </c>
      <c r="H11" s="87" t="s">
        <v>10</v>
      </c>
      <c r="I11" s="38"/>
      <c r="J11" s="38"/>
      <c r="K11" s="38"/>
      <c r="L11" s="38"/>
      <c r="M11" s="85">
        <f t="shared" ca="1" si="1"/>
        <v>2</v>
      </c>
      <c r="N11" s="87" t="s">
        <v>14</v>
      </c>
      <c r="O11" s="38"/>
      <c r="P11" s="38"/>
      <c r="Q11" s="38"/>
      <c r="R11" s="38"/>
      <c r="S11" s="85">
        <f t="shared" ca="1" si="2"/>
        <v>4</v>
      </c>
      <c r="T11" s="87" t="s">
        <v>17</v>
      </c>
      <c r="U11" s="38"/>
      <c r="V11" s="38"/>
      <c r="W11" s="38"/>
      <c r="X11" s="38"/>
      <c r="Y11" s="85">
        <f t="shared" ca="1" si="3"/>
        <v>4</v>
      </c>
      <c r="Z11" s="87" t="s">
        <v>20</v>
      </c>
      <c r="AA11" s="38"/>
      <c r="AB11" s="38"/>
      <c r="AC11" s="38"/>
      <c r="AD11" s="38"/>
      <c r="AE11" s="85">
        <f t="shared" ca="1" si="4"/>
        <v>2</v>
      </c>
      <c r="AF11" s="87" t="s">
        <v>23</v>
      </c>
      <c r="AG11" s="38"/>
      <c r="AH11" s="38"/>
      <c r="AI11" s="38"/>
      <c r="AJ11" s="38"/>
      <c r="AK11" s="85">
        <f t="shared" ca="1" si="5"/>
        <v>0</v>
      </c>
      <c r="AL11" s="26"/>
      <c r="AM11" s="97" t="s">
        <v>119</v>
      </c>
      <c r="AN11" s="45">
        <f ca="1">+$G$10</f>
        <v>4</v>
      </c>
    </row>
    <row r="12" spans="1:40" ht="19.5" x14ac:dyDescent="0.2"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26"/>
      <c r="AB12" s="26"/>
      <c r="AC12" s="26"/>
      <c r="AD12" s="26"/>
      <c r="AE12" s="26"/>
      <c r="AF12" s="26"/>
      <c r="AG12" s="26"/>
      <c r="AH12" s="26"/>
      <c r="AI12" s="26"/>
      <c r="AJ12" s="26"/>
      <c r="AK12" s="26"/>
      <c r="AL12" s="26"/>
      <c r="AM12" s="26"/>
      <c r="AN12" s="26"/>
    </row>
    <row r="13" spans="1:40" s="19" customFormat="1" ht="18" x14ac:dyDescent="0.2">
      <c r="A13" s="42"/>
      <c r="B13" s="39" t="s">
        <v>24</v>
      </c>
      <c r="C13" s="39" t="s">
        <v>277</v>
      </c>
      <c r="D13" s="39" t="s">
        <v>278</v>
      </c>
      <c r="E13" s="39" t="s">
        <v>292</v>
      </c>
      <c r="F13" s="39" t="s">
        <v>288</v>
      </c>
      <c r="G13" s="39" t="s">
        <v>279</v>
      </c>
      <c r="H13" s="39" t="s">
        <v>50</v>
      </c>
      <c r="I13" s="39" t="s">
        <v>277</v>
      </c>
      <c r="J13" s="39" t="s">
        <v>278</v>
      </c>
      <c r="K13" s="39" t="s">
        <v>292</v>
      </c>
      <c r="L13" s="39" t="s">
        <v>288</v>
      </c>
      <c r="M13" s="41" t="s">
        <v>279</v>
      </c>
      <c r="N13" s="39" t="s">
        <v>59</v>
      </c>
      <c r="O13" s="39" t="s">
        <v>277</v>
      </c>
      <c r="P13" s="39" t="s">
        <v>278</v>
      </c>
      <c r="Q13" s="39" t="s">
        <v>292</v>
      </c>
      <c r="R13" s="39" t="s">
        <v>288</v>
      </c>
      <c r="S13" s="39" t="s">
        <v>279</v>
      </c>
      <c r="T13" s="39" t="s">
        <v>69</v>
      </c>
      <c r="U13" s="39" t="s">
        <v>277</v>
      </c>
      <c r="V13" s="39" t="s">
        <v>278</v>
      </c>
      <c r="W13" s="39" t="s">
        <v>292</v>
      </c>
      <c r="X13" s="39" t="s">
        <v>288</v>
      </c>
      <c r="Y13" s="39" t="s">
        <v>279</v>
      </c>
      <c r="Z13" s="39" t="s">
        <v>80</v>
      </c>
      <c r="AA13" s="39" t="s">
        <v>277</v>
      </c>
      <c r="AB13" s="39" t="s">
        <v>278</v>
      </c>
      <c r="AC13" s="39" t="s">
        <v>292</v>
      </c>
      <c r="AD13" s="39" t="s">
        <v>288</v>
      </c>
      <c r="AE13" s="39" t="s">
        <v>279</v>
      </c>
      <c r="AF13" s="39" t="s">
        <v>92</v>
      </c>
      <c r="AG13" s="39" t="s">
        <v>277</v>
      </c>
      <c r="AH13" s="39" t="s">
        <v>278</v>
      </c>
      <c r="AI13" s="39" t="s">
        <v>292</v>
      </c>
      <c r="AJ13" s="39" t="s">
        <v>288</v>
      </c>
      <c r="AK13" s="39" t="s">
        <v>279</v>
      </c>
      <c r="AL13" s="50"/>
      <c r="AM13" s="107" t="s">
        <v>430</v>
      </c>
      <c r="AN13" s="108"/>
    </row>
    <row r="14" spans="1:40" s="19" customFormat="1" ht="15.75" x14ac:dyDescent="0.2">
      <c r="A14" s="42"/>
      <c r="B14" s="60" t="s">
        <v>25</v>
      </c>
      <c r="C14" s="61">
        <f t="shared" ref="C14:C26" ca="1" si="6">+$S$9</f>
        <v>4</v>
      </c>
      <c r="D14" s="61">
        <f ca="1">+MIN(C14,MAX(D15:D20))</f>
        <v>0</v>
      </c>
      <c r="E14" s="62"/>
      <c r="F14" s="63"/>
      <c r="G14" s="64">
        <f ca="1">+SUM(C14,D14)</f>
        <v>4</v>
      </c>
      <c r="H14" s="60" t="s">
        <v>51</v>
      </c>
      <c r="I14" s="61">
        <f ca="1">+$G$10</f>
        <v>4</v>
      </c>
      <c r="J14" s="61" t="str">
        <f>+IF($H$5="Camorrista",8,IF(OR($H$5="Cazarrecompensas",$H$5="Reportero gráfico"),7,IF($H$5="Deportista",11,IF(OR($H$5="Piloto de combate",$H$5="Soldado"),6,IF($H$5="Seguridad",5," ")))))</f>
        <v xml:space="preserve"> </v>
      </c>
      <c r="K14" s="62"/>
      <c r="L14" s="63">
        <f t="shared" ref="L14:L20" si="7">IF(J14&lt;&gt;" ",+$O$6,0)</f>
        <v>0</v>
      </c>
      <c r="M14" s="64">
        <f ca="1">+SUM(I14:L14)</f>
        <v>4</v>
      </c>
      <c r="N14" s="60" t="s">
        <v>60</v>
      </c>
      <c r="O14" s="61">
        <f ca="1">+$M$9</f>
        <v>2</v>
      </c>
      <c r="P14" s="61" t="str">
        <f>+IF($H$5="Miliciano",10," ")</f>
        <v xml:space="preserve"> </v>
      </c>
      <c r="Q14" s="62"/>
      <c r="R14" s="63">
        <f>IF(P14&lt;&gt;" ",+$O$6,0)</f>
        <v>0</v>
      </c>
      <c r="S14" s="64">
        <f ca="1">+SUM(O14:R14)</f>
        <v>2</v>
      </c>
      <c r="T14" s="60" t="s">
        <v>71</v>
      </c>
      <c r="U14" s="61">
        <f ca="1">+$AE$9</f>
        <v>2</v>
      </c>
      <c r="V14" s="61" t="str">
        <f>+IF(OR($H$5="Cazarrecompensas",$H$5="Oficial militar"),6,IF(OR($H$5="Hacker",$H$5="Ilustrado"),10,IF($H$5="Político",8,IF($H$5="Seguridad",5," "))))</f>
        <v xml:space="preserve"> </v>
      </c>
      <c r="W14" s="62"/>
      <c r="X14" s="63">
        <f t="shared" ref="X14:X23" si="8">IF(V14&lt;&gt;" ",+$O$6,0)</f>
        <v>0</v>
      </c>
      <c r="Y14" s="64">
        <f ca="1">+SUM(U14:X14)</f>
        <v>2</v>
      </c>
      <c r="Z14" s="60" t="s">
        <v>81</v>
      </c>
      <c r="AA14" s="61">
        <f ca="1">+$Y$10</f>
        <v>4</v>
      </c>
      <c r="AB14" s="61">
        <f ca="1">+MIN(AA14,MAX(AB15:AB18))</f>
        <v>0</v>
      </c>
      <c r="AC14" s="62"/>
      <c r="AD14" s="63"/>
      <c r="AE14" s="64">
        <f ca="1">+SUM(AA14,AB14)</f>
        <v>4</v>
      </c>
      <c r="AF14" s="60" t="s">
        <v>93</v>
      </c>
      <c r="AG14" s="61">
        <f ca="1">+$M$10</f>
        <v>2</v>
      </c>
      <c r="AH14" s="61" t="str">
        <f>+IF(OR($H$5="Agente",$H$5="Estafador"),7,IF($H$5="Hacker",10,IF($H$5="Seguridad",5," ")))</f>
        <v xml:space="preserve"> </v>
      </c>
      <c r="AI14" s="62"/>
      <c r="AJ14" s="63">
        <f>IF(AH14&lt;&gt;" ",+$O$6,0)</f>
        <v>0</v>
      </c>
      <c r="AK14" s="64">
        <f ca="1">+SUM(AG14:AJ14)</f>
        <v>2</v>
      </c>
      <c r="AL14" s="50"/>
      <c r="AM14" s="47" t="str">
        <f ca="1">+VLOOKUP(RANDBETWEEN(1,100),'Virtudes y defectos'!$A$7:$B$106,2,FALSE)</f>
        <v>Nada especial</v>
      </c>
      <c r="AN14" s="51" t="str">
        <f ca="1">+IF(AM14="Nada especial","-",'Virtudes y defectos'!$B$3)</f>
        <v>-</v>
      </c>
    </row>
    <row r="15" spans="1:40" s="19" customFormat="1" ht="15.75" x14ac:dyDescent="0.2">
      <c r="A15" s="42"/>
      <c r="B15" s="65" t="s">
        <v>26</v>
      </c>
      <c r="C15" s="61">
        <f t="shared" ca="1" si="6"/>
        <v>4</v>
      </c>
      <c r="D15" s="61" t="str">
        <f>+IF($H$5="Diletante",10,IF($H$5="Seguridad",5," "))</f>
        <v xml:space="preserve"> </v>
      </c>
      <c r="E15" s="66"/>
      <c r="F15" s="63">
        <f t="shared" ref="F15:F20" si="9">IF(D15&lt;&gt;" ",+$O$6,0)</f>
        <v>0</v>
      </c>
      <c r="G15" s="64">
        <f ca="1">+MAX(SUM(C15:F15),$G$14)</f>
        <v>4</v>
      </c>
      <c r="H15" s="60" t="s">
        <v>52</v>
      </c>
      <c r="I15" s="61">
        <f ca="1">+$M$9</f>
        <v>2</v>
      </c>
      <c r="J15" s="61" t="str">
        <f>+IF($H$5="Deportista",10,IF(OR($H$5="Miliciano",$H$5="Prospector",$H$5="Seguridad"),5," "))</f>
        <v xml:space="preserve"> </v>
      </c>
      <c r="K15" s="66"/>
      <c r="L15" s="63">
        <f t="shared" si="7"/>
        <v>0</v>
      </c>
      <c r="M15" s="64">
        <f t="shared" ref="M15:M20" ca="1" si="10">+SUM(I15:L15)</f>
        <v>2</v>
      </c>
      <c r="N15" s="60" t="s">
        <v>61</v>
      </c>
      <c r="O15" s="61">
        <f ca="1">+$M$9</f>
        <v>2</v>
      </c>
      <c r="P15" s="61" t="str">
        <f>+IF($H$5="Soldado",8," ")</f>
        <v xml:space="preserve"> </v>
      </c>
      <c r="Q15" s="66"/>
      <c r="R15" s="63">
        <f>IF(P15&lt;&gt;" ",+$O$6,0)</f>
        <v>0</v>
      </c>
      <c r="S15" s="64">
        <f t="shared" ref="S15:S16" ca="1" si="11">+SUM(O15:R15)</f>
        <v>2</v>
      </c>
      <c r="T15" s="60" t="s">
        <v>72</v>
      </c>
      <c r="U15" s="61">
        <f ca="1">+$S$11</f>
        <v>4</v>
      </c>
      <c r="V15" s="61"/>
      <c r="W15" s="66"/>
      <c r="X15" s="63">
        <f t="shared" si="8"/>
        <v>0</v>
      </c>
      <c r="Y15" s="64">
        <f t="shared" ref="Y15:Y23" ca="1" si="12">+SUM(U15:X15)</f>
        <v>4</v>
      </c>
      <c r="Z15" s="65" t="s">
        <v>82</v>
      </c>
      <c r="AA15" s="61">
        <f ca="1">+$Y$10</f>
        <v>4</v>
      </c>
      <c r="AB15" s="61" t="s">
        <v>287</v>
      </c>
      <c r="AC15" s="66"/>
      <c r="AD15" s="63">
        <f t="shared" ref="AD15:AD24" si="13">IF(AB15&lt;&gt;" ",+$O$6,0)</f>
        <v>0</v>
      </c>
      <c r="AE15" s="64">
        <f ca="1">+MAX(SUM(AA15:AD15),$AE$14)</f>
        <v>4</v>
      </c>
      <c r="AF15" s="60" t="s">
        <v>94</v>
      </c>
      <c r="AG15" s="61">
        <f ca="1">+$M$10</f>
        <v>2</v>
      </c>
      <c r="AH15" s="61">
        <f ca="1">+MIN(AG15,MAX(AH16:AH18))</f>
        <v>0</v>
      </c>
      <c r="AI15" s="66"/>
      <c r="AJ15" s="63"/>
      <c r="AK15" s="64">
        <f ca="1">+SUM(AG15,AH15)</f>
        <v>2</v>
      </c>
      <c r="AL15" s="50"/>
      <c r="AM15" s="48" t="str">
        <f ca="1">+VLOOKUP(RANDBETWEEN(1,100),'Virtudes y defectos'!$A$7:$B$106,2,FALSE)</f>
        <v>Ingenioso</v>
      </c>
      <c r="AN15" s="52" t="str">
        <f ca="1">+IF(AM15="Nada especial","-",'Virtudes y defectos'!$C$3)</f>
        <v>N</v>
      </c>
    </row>
    <row r="16" spans="1:40" s="19" customFormat="1" ht="15.75" x14ac:dyDescent="0.2">
      <c r="A16" s="42"/>
      <c r="B16" s="65" t="s">
        <v>27</v>
      </c>
      <c r="C16" s="61">
        <f t="shared" ca="1" si="6"/>
        <v>4</v>
      </c>
      <c r="D16" s="61" t="str">
        <f>+IF($H$5="Misionero",10," ")</f>
        <v xml:space="preserve"> </v>
      </c>
      <c r="E16" s="66"/>
      <c r="F16" s="63">
        <f t="shared" si="9"/>
        <v>0</v>
      </c>
      <c r="G16" s="64">
        <f t="shared" ref="G16:G20" ca="1" si="14">+MAX(SUM(C16:F16),$G$14)</f>
        <v>4</v>
      </c>
      <c r="H16" s="60" t="s">
        <v>53</v>
      </c>
      <c r="I16" s="61">
        <f ca="1">+$M$9</f>
        <v>2</v>
      </c>
      <c r="J16" s="61" t="str">
        <f>+IF($H$5="Explorador",13,IF($H$5="Mercante",8,IF(OR($H$5="Tecno",$H$5="Piloto de combate"),6,IF($H$5="Prospector",10,IF($H$5="Soldado",15," ")))))</f>
        <v xml:space="preserve"> </v>
      </c>
      <c r="K16" s="66"/>
      <c r="L16" s="63">
        <f t="shared" si="7"/>
        <v>0</v>
      </c>
      <c r="M16" s="64">
        <f t="shared" ca="1" si="10"/>
        <v>2</v>
      </c>
      <c r="N16" s="60" t="s">
        <v>62</v>
      </c>
      <c r="O16" s="61">
        <f ca="1">+$M$9</f>
        <v>2</v>
      </c>
      <c r="P16" s="61" t="str">
        <f>+IF($H$5="Camorrista",9,IF($H$5="Cazarrecompensas",8," "))</f>
        <v xml:space="preserve"> </v>
      </c>
      <c r="Q16" s="66"/>
      <c r="R16" s="63">
        <f>IF(P16&lt;&gt;" ",+$O$6,0)</f>
        <v>0</v>
      </c>
      <c r="S16" s="64">
        <f t="shared" ca="1" si="11"/>
        <v>2</v>
      </c>
      <c r="T16" s="60" t="s">
        <v>73</v>
      </c>
      <c r="U16" s="61">
        <f ca="1">+$S$11</f>
        <v>4</v>
      </c>
      <c r="V16" s="61" t="str">
        <f>+IF(OR($H$5="Agente",$H$5="Reportero gráfico"),7,IF(OR($H$5="Estafador",$H$5="Hacker"),5," "))</f>
        <v xml:space="preserve"> </v>
      </c>
      <c r="W16" s="66"/>
      <c r="X16" s="63">
        <f t="shared" si="8"/>
        <v>0</v>
      </c>
      <c r="Y16" s="64">
        <f t="shared" ca="1" si="12"/>
        <v>4</v>
      </c>
      <c r="Z16" s="65" t="s">
        <v>83</v>
      </c>
      <c r="AA16" s="61">
        <f ca="1">+$Y$10</f>
        <v>4</v>
      </c>
      <c r="AB16" s="61" t="s">
        <v>287</v>
      </c>
      <c r="AC16" s="66"/>
      <c r="AD16" s="63">
        <f t="shared" si="13"/>
        <v>0</v>
      </c>
      <c r="AE16" s="64">
        <f t="shared" ref="AE16:AE18" ca="1" si="15">+MAX(SUM(AA16:AD16),$AE$14)</f>
        <v>4</v>
      </c>
      <c r="AF16" s="65" t="s">
        <v>95</v>
      </c>
      <c r="AG16" s="61">
        <f ca="1">+$M$10</f>
        <v>2</v>
      </c>
      <c r="AH16" s="61" t="str">
        <f>+IF($H$5="Piloto de combate",10,IF($H$5="Seguridad",5," "))</f>
        <v xml:space="preserve"> </v>
      </c>
      <c r="AI16" s="66"/>
      <c r="AJ16" s="63">
        <f>IF(AH16&lt;&gt;" ",+$O$6,0)</f>
        <v>0</v>
      </c>
      <c r="AK16" s="64">
        <f ca="1">+MAX(SUM(AG16:AJ16),$AK$15)</f>
        <v>2</v>
      </c>
      <c r="AL16" s="50"/>
      <c r="AM16" s="47" t="str">
        <f ca="1">+VLOOKUP(RANDBETWEEN(1,100),'Virtudes y defectos'!$A$7:$B$106,2,FALSE)</f>
        <v>Nada especial</v>
      </c>
      <c r="AN16" s="51" t="str">
        <f ca="1">+IF(AM16="Nada especial","-",'Virtudes y defectos'!$D$3)</f>
        <v>-</v>
      </c>
    </row>
    <row r="17" spans="1:40" s="19" customFormat="1" ht="15.75" x14ac:dyDescent="0.2">
      <c r="A17" s="42"/>
      <c r="B17" s="65" t="s">
        <v>28</v>
      </c>
      <c r="C17" s="61">
        <f t="shared" ca="1" si="6"/>
        <v>4</v>
      </c>
      <c r="D17" s="61" t="str">
        <f>+IF(OR($H$5="Diletante",$H$5="Ilustrado"),10," ")</f>
        <v xml:space="preserve"> </v>
      </c>
      <c r="E17" s="66"/>
      <c r="F17" s="63">
        <f t="shared" si="9"/>
        <v>0</v>
      </c>
      <c r="G17" s="64">
        <f t="shared" ca="1" si="14"/>
        <v>4</v>
      </c>
      <c r="H17" s="60" t="s">
        <v>54</v>
      </c>
      <c r="I17" s="61">
        <f ca="1">+$G$9</f>
        <v>4</v>
      </c>
      <c r="J17" s="61" t="s">
        <v>287</v>
      </c>
      <c r="K17" s="66"/>
      <c r="L17" s="63">
        <f t="shared" si="7"/>
        <v>0</v>
      </c>
      <c r="M17" s="64">
        <f t="shared" ca="1" si="10"/>
        <v>4</v>
      </c>
      <c r="N17" s="67" t="s">
        <v>63</v>
      </c>
      <c r="O17" s="61">
        <f ca="1">+$G$9</f>
        <v>4</v>
      </c>
      <c r="P17" s="61">
        <f ca="1">+MIN(O17,MAX(P18:P20))</f>
        <v>0</v>
      </c>
      <c r="Q17" s="66"/>
      <c r="R17" s="63"/>
      <c r="S17" s="64">
        <f t="shared" ref="S17" ca="1" si="16">+SUM(O17,P17)</f>
        <v>4</v>
      </c>
      <c r="T17" s="60" t="s">
        <v>74</v>
      </c>
      <c r="U17" s="61">
        <f ca="1">+$S$11</f>
        <v>4</v>
      </c>
      <c r="V17" s="61" t="str">
        <f>+IF($H$5="Estafador",8,IF($H$5="Hacker",5,IF($H$5="Reportero gráfico",7," ")))</f>
        <v xml:space="preserve"> </v>
      </c>
      <c r="W17" s="66"/>
      <c r="X17" s="63">
        <f t="shared" si="8"/>
        <v>0</v>
      </c>
      <c r="Y17" s="64">
        <f t="shared" ca="1" si="12"/>
        <v>4</v>
      </c>
      <c r="Z17" s="65" t="s">
        <v>84</v>
      </c>
      <c r="AA17" s="61">
        <f ca="1">+$Y$10</f>
        <v>4</v>
      </c>
      <c r="AB17" s="61" t="s">
        <v>287</v>
      </c>
      <c r="AC17" s="66"/>
      <c r="AD17" s="63">
        <f t="shared" si="13"/>
        <v>0</v>
      </c>
      <c r="AE17" s="64">
        <f t="shared" ca="1" si="15"/>
        <v>4</v>
      </c>
      <c r="AF17" s="65" t="s">
        <v>96</v>
      </c>
      <c r="AG17" s="61">
        <f ca="1">+$M$10</f>
        <v>2</v>
      </c>
      <c r="AH17" s="61" t="s">
        <v>287</v>
      </c>
      <c r="AI17" s="66"/>
      <c r="AJ17" s="63">
        <f>IF(AH17&lt;&gt;" ",+$O$6,0)</f>
        <v>0</v>
      </c>
      <c r="AK17" s="64">
        <f t="shared" ref="AK17:AK18" ca="1" si="17">+MAX(SUM(AG17:AJ17),$AK$15)</f>
        <v>2</v>
      </c>
      <c r="AL17" s="50"/>
      <c r="AM17" s="48" t="str">
        <f ca="1">+'Virtudes y defectos'!$N$1</f>
        <v>Nada especial</v>
      </c>
      <c r="AN17" s="53"/>
    </row>
    <row r="18" spans="1:40" s="19" customFormat="1" ht="15.75" x14ac:dyDescent="0.2">
      <c r="A18" s="42"/>
      <c r="B18" s="65" t="s">
        <v>29</v>
      </c>
      <c r="C18" s="61">
        <f t="shared" ca="1" si="6"/>
        <v>4</v>
      </c>
      <c r="D18" s="61" t="str">
        <f>+IF($H$5="Hacker",4,IF($H$5="Político",8,IF($H$5="Seguridad",10," ")))</f>
        <v xml:space="preserve"> </v>
      </c>
      <c r="E18" s="66"/>
      <c r="F18" s="63">
        <f t="shared" si="9"/>
        <v>0</v>
      </c>
      <c r="G18" s="64">
        <f t="shared" ca="1" si="14"/>
        <v>4</v>
      </c>
      <c r="H18" s="67" t="s">
        <v>55</v>
      </c>
      <c r="I18" s="61">
        <f ca="1">+$M$9</f>
        <v>2</v>
      </c>
      <c r="J18" s="61" t="s">
        <v>287</v>
      </c>
      <c r="K18" s="66"/>
      <c r="L18" s="63">
        <f t="shared" si="7"/>
        <v>0</v>
      </c>
      <c r="M18" s="64">
        <f t="shared" ca="1" si="10"/>
        <v>2</v>
      </c>
      <c r="N18" s="68" t="s">
        <v>64</v>
      </c>
      <c r="O18" s="61">
        <f ca="1">+$G$9</f>
        <v>4</v>
      </c>
      <c r="P18" s="61" t="str">
        <f>+IF($H$5="Soldado",13," ")</f>
        <v xml:space="preserve"> </v>
      </c>
      <c r="Q18" s="66"/>
      <c r="R18" s="63">
        <f t="shared" ref="R18:R23" si="18">IF(P18&lt;&gt;" ",+$O$6,0)</f>
        <v>0</v>
      </c>
      <c r="S18" s="64">
        <f ca="1">+MAX(SUM(O18:R18),$S$17)</f>
        <v>4</v>
      </c>
      <c r="T18" s="60" t="s">
        <v>75</v>
      </c>
      <c r="U18" s="61">
        <f ca="1">+$AE$10</f>
        <v>2</v>
      </c>
      <c r="V18" s="61" t="str">
        <f>+IF($H$5="Científico",8,IF($H$5="Comerciante",6," "))</f>
        <v xml:space="preserve"> </v>
      </c>
      <c r="W18" s="66"/>
      <c r="X18" s="63">
        <f t="shared" si="8"/>
        <v>0</v>
      </c>
      <c r="Y18" s="64">
        <f t="shared" ca="1" si="12"/>
        <v>2</v>
      </c>
      <c r="Z18" s="65" t="s">
        <v>85</v>
      </c>
      <c r="AA18" s="61">
        <f ca="1">+$Y$10</f>
        <v>4</v>
      </c>
      <c r="AB18" s="61" t="str">
        <f>+IF($H$5="Conductor",6,IF($H$5="Misionero",10," "))</f>
        <v xml:space="preserve"> </v>
      </c>
      <c r="AC18" s="66"/>
      <c r="AD18" s="63">
        <f t="shared" si="13"/>
        <v>0</v>
      </c>
      <c r="AE18" s="64">
        <f t="shared" ca="1" si="15"/>
        <v>4</v>
      </c>
      <c r="AF18" s="65" t="s">
        <v>97</v>
      </c>
      <c r="AG18" s="61">
        <f ca="1">+$M$10</f>
        <v>2</v>
      </c>
      <c r="AH18" s="61" t="str">
        <f>+IF($H$5="Conductor",9,IF($H$5="Político",5,IF($H$5="Soldado",7," ")))</f>
        <v xml:space="preserve"> </v>
      </c>
      <c r="AI18" s="66"/>
      <c r="AJ18" s="63">
        <f>IF(AH18&lt;&gt;" ",+$O$6,0)</f>
        <v>0</v>
      </c>
      <c r="AK18" s="64">
        <f t="shared" ca="1" si="17"/>
        <v>2</v>
      </c>
      <c r="AL18" s="50"/>
      <c r="AM18" s="47" t="str">
        <f ca="1">+'Virtudes y defectos'!$N$2</f>
        <v>Distraido</v>
      </c>
      <c r="AN18" s="54"/>
    </row>
    <row r="19" spans="1:40" s="19" customFormat="1" ht="15.75" x14ac:dyDescent="0.2">
      <c r="A19" s="42"/>
      <c r="B19" s="65" t="s">
        <v>30</v>
      </c>
      <c r="C19" s="61">
        <f t="shared" ca="1" si="6"/>
        <v>4</v>
      </c>
      <c r="D19" s="61" t="str">
        <f>+IF(OR($H$5="Conductor",$H$5="Protocolo",$H$5="Reportero gráfico"),5,IF($H$5="Ilustrado",13,IF($H$5="Misionero",10,IF($H$5="Político",9," "))))</f>
        <v xml:space="preserve"> </v>
      </c>
      <c r="E19" s="66"/>
      <c r="F19" s="63">
        <f t="shared" si="9"/>
        <v>0</v>
      </c>
      <c r="G19" s="64">
        <f t="shared" ca="1" si="14"/>
        <v>4</v>
      </c>
      <c r="H19" s="60" t="s">
        <v>56</v>
      </c>
      <c r="I19" s="61">
        <f ca="1">+$M$9</f>
        <v>2</v>
      </c>
      <c r="J19" s="61" t="str">
        <f>+IF($H$5="Deportista",9,IF(OR($H$5="Miliciano",$H$5="Prospector",$H$5="Seguridad"),5," "))</f>
        <v xml:space="preserve"> </v>
      </c>
      <c r="K19" s="66"/>
      <c r="L19" s="63">
        <f t="shared" si="7"/>
        <v>0</v>
      </c>
      <c r="M19" s="64">
        <f t="shared" ca="1" si="10"/>
        <v>2</v>
      </c>
      <c r="N19" s="68" t="s">
        <v>65</v>
      </c>
      <c r="O19" s="61">
        <f ca="1">+$G$9</f>
        <v>4</v>
      </c>
      <c r="P19" s="61" t="s">
        <v>287</v>
      </c>
      <c r="Q19" s="66"/>
      <c r="R19" s="63">
        <f t="shared" si="18"/>
        <v>0</v>
      </c>
      <c r="S19" s="64">
        <f t="shared" ref="S19:S20" ca="1" si="19">+MAX(SUM(O19:R19),$S$17)</f>
        <v>4</v>
      </c>
      <c r="T19" s="60" t="s">
        <v>76</v>
      </c>
      <c r="U19" s="61">
        <f ca="1">+$AE$11</f>
        <v>2</v>
      </c>
      <c r="V19" s="61" t="str">
        <f>+IF($H$5="Estafador",9,IF($H$5="Hacker",5," "))</f>
        <v xml:space="preserve"> </v>
      </c>
      <c r="W19" s="66"/>
      <c r="X19" s="63">
        <f t="shared" si="8"/>
        <v>0</v>
      </c>
      <c r="Y19" s="64">
        <f t="shared" ca="1" si="12"/>
        <v>2</v>
      </c>
      <c r="Z19" s="60" t="s">
        <v>86</v>
      </c>
      <c r="AA19" s="61">
        <f ca="1">+$AE$10</f>
        <v>2</v>
      </c>
      <c r="AB19" s="61" t="str">
        <f>+IF(OR($H$5="Cazarrecompensas",$H$5="Comerciante",$H$5="Hacker"),10,IF($H$5="Prospector",5," "))</f>
        <v xml:space="preserve"> </v>
      </c>
      <c r="AC19" s="66"/>
      <c r="AD19" s="63">
        <f t="shared" si="13"/>
        <v>0</v>
      </c>
      <c r="AE19" s="64">
        <f t="shared" ref="AE19:AE24" ca="1" si="20">+SUM(AA19:AD19)</f>
        <v>2</v>
      </c>
      <c r="AF19" s="67" t="s">
        <v>98</v>
      </c>
      <c r="AG19" s="61">
        <f ca="1">+$S$10</f>
        <v>4</v>
      </c>
      <c r="AH19" s="61" t="str">
        <f>+IF(OR($H$5="Miliciano",$H$5="Prospector"),10,IF($H$5="Soldado",7," "))</f>
        <v xml:space="preserve"> </v>
      </c>
      <c r="AI19" s="66"/>
      <c r="AJ19" s="63">
        <f>IF(AH19&lt;&gt;" ",+$O$6,0)</f>
        <v>0</v>
      </c>
      <c r="AK19" s="64">
        <f ca="1">+SUM(AG19:AJ19)</f>
        <v>4</v>
      </c>
      <c r="AL19" s="50"/>
      <c r="AM19" s="49" t="str">
        <f ca="1">+'Virtudes y defectos'!$N$3</f>
        <v>Nada especial</v>
      </c>
      <c r="AN19" s="49"/>
    </row>
    <row r="20" spans="1:40" s="19" customFormat="1" ht="15.75" x14ac:dyDescent="0.2">
      <c r="A20" s="42"/>
      <c r="B20" s="65" t="s">
        <v>31</v>
      </c>
      <c r="C20" s="61">
        <f t="shared" ca="1" si="6"/>
        <v>4</v>
      </c>
      <c r="D20" s="61" t="str">
        <f>+IF($H$5="Explorador",7,IF($H$5="Ilustrado",13,IF($H$5="Misionero",10,IF($H$5="Político",9,IF($H$5="Prospector",5," ")))))</f>
        <v xml:space="preserve"> </v>
      </c>
      <c r="E20" s="66"/>
      <c r="F20" s="63">
        <f t="shared" si="9"/>
        <v>0</v>
      </c>
      <c r="G20" s="64">
        <f t="shared" ca="1" si="14"/>
        <v>4</v>
      </c>
      <c r="H20" s="60" t="s">
        <v>57</v>
      </c>
      <c r="I20" s="61">
        <f ca="1">+$AE$11</f>
        <v>2</v>
      </c>
      <c r="J20" s="61" t="str">
        <f>+IF($H$5="Agente",11,IF($H$5="Explorador",9,IF(OR($H$5="Miliciano",$H$5="Seguridad"),5," ")))</f>
        <v xml:space="preserve"> </v>
      </c>
      <c r="K20" s="66"/>
      <c r="L20" s="63">
        <f t="shared" si="7"/>
        <v>0</v>
      </c>
      <c r="M20" s="64">
        <f t="shared" ca="1" si="10"/>
        <v>2</v>
      </c>
      <c r="N20" s="68" t="s">
        <v>66</v>
      </c>
      <c r="O20" s="61">
        <f ca="1">+$G$9</f>
        <v>4</v>
      </c>
      <c r="P20" s="61" t="s">
        <v>287</v>
      </c>
      <c r="Q20" s="66"/>
      <c r="R20" s="63">
        <f t="shared" si="18"/>
        <v>0</v>
      </c>
      <c r="S20" s="64">
        <f t="shared" ca="1" si="19"/>
        <v>4</v>
      </c>
      <c r="T20" s="60" t="s">
        <v>77</v>
      </c>
      <c r="U20" s="61">
        <f ca="1">+$AE$9</f>
        <v>2</v>
      </c>
      <c r="V20" s="61" t="str">
        <f>+IF(OR($H$5="Científico",$H$5="Médico",$H$5="Miliciano",$H$5="Protocolo",$H$5="Reportero gráfico"),8,IF($H$5="Explorador",6,IF(OR($H$5="Mercante",$H$5="Político"),9,IF(OR($H$5="Oficial militar",$H$5="Seguridad"),5,IF($H$5="Tecno",11,IF($H$5="Piloto de combate",7," "))))))</f>
        <v xml:space="preserve"> </v>
      </c>
      <c r="W20" s="66"/>
      <c r="X20" s="63">
        <f t="shared" si="8"/>
        <v>0</v>
      </c>
      <c r="Y20" s="64">
        <f t="shared" ca="1" si="12"/>
        <v>2</v>
      </c>
      <c r="Z20" s="60" t="s">
        <v>87</v>
      </c>
      <c r="AA20" s="61">
        <f ca="1">+$Y$9</f>
        <v>4</v>
      </c>
      <c r="AB20" s="61" t="str">
        <f>+IF(OR($H$5="Comerciante",$H$5="Político"),13,IF(OR($H$5="Estafador",$H$5="Reportero gráfico"),7,IF(OR($H$5="Ilustrado",$H$5="Misionero"),11,IF($H$5="Protocolo",8," "))))</f>
        <v xml:space="preserve"> </v>
      </c>
      <c r="AC20" s="66"/>
      <c r="AD20" s="63">
        <f t="shared" si="13"/>
        <v>0</v>
      </c>
      <c r="AE20" s="64">
        <f t="shared" ca="1" si="20"/>
        <v>4</v>
      </c>
      <c r="AF20" s="67" t="s">
        <v>99</v>
      </c>
      <c r="AG20" s="61">
        <f ca="1">+$AE$11</f>
        <v>2</v>
      </c>
      <c r="AH20" s="61">
        <f ca="1">+MIN(AG20,MAX(AH21:AH24))</f>
        <v>0</v>
      </c>
      <c r="AI20" s="66"/>
      <c r="AJ20" s="63"/>
      <c r="AK20" s="64">
        <f t="shared" ref="AK20:AK31" ca="1" si="21">+SUM(AG20,AH20)</f>
        <v>2</v>
      </c>
      <c r="AL20" s="50"/>
      <c r="AM20" s="88"/>
      <c r="AN20" s="89"/>
    </row>
    <row r="21" spans="1:40" s="19" customFormat="1" ht="16.5" thickBot="1" x14ac:dyDescent="0.25">
      <c r="A21" s="42"/>
      <c r="B21" s="60" t="s">
        <v>32</v>
      </c>
      <c r="C21" s="61">
        <f t="shared" ca="1" si="6"/>
        <v>4</v>
      </c>
      <c r="D21" s="61">
        <f ca="1">+MIN(C21,MAX(D22:D26))</f>
        <v>0</v>
      </c>
      <c r="E21" s="66"/>
      <c r="F21" s="63"/>
      <c r="G21" s="64">
        <f t="shared" ref="G21:G33" ca="1" si="22">+SUM(C21,D21)</f>
        <v>4</v>
      </c>
      <c r="H21" s="69"/>
      <c r="I21" s="61"/>
      <c r="J21" s="61"/>
      <c r="K21" s="66"/>
      <c r="L21" s="63"/>
      <c r="M21" s="64"/>
      <c r="N21" s="60" t="s">
        <v>67</v>
      </c>
      <c r="O21" s="61">
        <f ca="1">+$M$9</f>
        <v>2</v>
      </c>
      <c r="P21" s="61" t="str">
        <f>+IF($H$5="Camorrista",9,IF(OR($H$5="Cazarrecompensas",$H$5="Seguridad"),10,IF($H$5="Comerciante",8,IF($H$5="Deportista",4,IF(OR($H$5="Oficial militar",$H$5="Prospector"),5,IF($H$5="Reportero gráfico",7," "))))))</f>
        <v xml:space="preserve"> </v>
      </c>
      <c r="Q21" s="66"/>
      <c r="R21" s="63">
        <f t="shared" si="18"/>
        <v>0</v>
      </c>
      <c r="S21" s="64">
        <f ca="1">+SUM(O21:R21)</f>
        <v>2</v>
      </c>
      <c r="T21" s="60" t="s">
        <v>78</v>
      </c>
      <c r="U21" s="61">
        <f ca="1">+$S$11</f>
        <v>4</v>
      </c>
      <c r="V21" s="61" t="s">
        <v>287</v>
      </c>
      <c r="W21" s="66"/>
      <c r="X21" s="63">
        <f t="shared" si="8"/>
        <v>0</v>
      </c>
      <c r="Y21" s="64">
        <f t="shared" ca="1" si="12"/>
        <v>4</v>
      </c>
      <c r="Z21" s="60" t="s">
        <v>88</v>
      </c>
      <c r="AA21" s="61">
        <f ca="1">+$Y$10</f>
        <v>4</v>
      </c>
      <c r="AB21" s="61" t="str">
        <f>+IF($H$5="Agente",7,IF(OR($H$5="Camorrista",$H$5="Miliciano",$H$5="Seguridad"),5," "))</f>
        <v xml:space="preserve"> </v>
      </c>
      <c r="AC21" s="66"/>
      <c r="AD21" s="63">
        <f t="shared" si="13"/>
        <v>0</v>
      </c>
      <c r="AE21" s="64">
        <f t="shared" ca="1" si="20"/>
        <v>4</v>
      </c>
      <c r="AF21" s="68" t="s">
        <v>100</v>
      </c>
      <c r="AG21" s="61">
        <f ca="1">+$AE$11</f>
        <v>2</v>
      </c>
      <c r="AH21" s="61" t="str">
        <f>+IF($H$5="Mercante",6,IF(OR($H$5="Miliciano",$H$5="Piloto de combate"),5," "))</f>
        <v xml:space="preserve"> </v>
      </c>
      <c r="AI21" s="66"/>
      <c r="AJ21" s="63">
        <f>IF(AH21&lt;&gt;" ",+$O$6,0)</f>
        <v>0</v>
      </c>
      <c r="AK21" s="64">
        <f ca="1">+MAX(SUM(AG21:AJ21),$AK$20)</f>
        <v>2</v>
      </c>
      <c r="AL21" s="50"/>
      <c r="AM21" s="92"/>
      <c r="AN21" s="93"/>
    </row>
    <row r="22" spans="1:40" s="19" customFormat="1" ht="16.5" thickBot="1" x14ac:dyDescent="0.25">
      <c r="A22" s="42"/>
      <c r="B22" s="65" t="s">
        <v>33</v>
      </c>
      <c r="C22" s="61">
        <f t="shared" ca="1" si="6"/>
        <v>4</v>
      </c>
      <c r="D22" s="61" t="str">
        <f>+IF(OR($H$5="Científico",$H$5="Médico"),10," ")</f>
        <v xml:space="preserve"> </v>
      </c>
      <c r="E22" s="66"/>
      <c r="F22" s="63">
        <f>IF(D22&lt;&gt;" ",+$O$6,0)</f>
        <v>0</v>
      </c>
      <c r="G22" s="64">
        <f ca="1">+MAX(SUM(C22:F22),$G$21)</f>
        <v>4</v>
      </c>
      <c r="H22" s="60"/>
      <c r="I22" s="61"/>
      <c r="J22" s="61"/>
      <c r="K22" s="66"/>
      <c r="L22" s="63"/>
      <c r="M22" s="64"/>
      <c r="N22" s="60" t="s">
        <v>68</v>
      </c>
      <c r="O22" s="61">
        <f ca="1">+$M$10</f>
        <v>2</v>
      </c>
      <c r="P22" s="61" t="str">
        <f>+IF($H$5="Agente",13,IF($H$5="Camorrista",9,IF($H$5="Explorador",11,IF(OR($H$5="Miliciano",$H$5="Piloto de combate",$H$5="Soldado"),8,IF($H$5="Oficial militar",5,IF($H$5="Seguridad",10," "))))))</f>
        <v xml:space="preserve"> </v>
      </c>
      <c r="Q22" s="66"/>
      <c r="R22" s="63">
        <f t="shared" si="18"/>
        <v>0</v>
      </c>
      <c r="S22" s="64">
        <f t="shared" ref="S22:S23" ca="1" si="23">+SUM(O22:R22)</f>
        <v>2</v>
      </c>
      <c r="T22" s="60" t="s">
        <v>79</v>
      </c>
      <c r="U22" s="61">
        <f ca="1">+$S$11</f>
        <v>4</v>
      </c>
      <c r="V22" s="61" t="str">
        <f>+IF($H$5="Piloto de combate",9,IF($H$5="Soldado",7," "))</f>
        <v xml:space="preserve"> </v>
      </c>
      <c r="W22" s="66"/>
      <c r="X22" s="63">
        <f t="shared" si="8"/>
        <v>0</v>
      </c>
      <c r="Y22" s="64">
        <f t="shared" ca="1" si="12"/>
        <v>4</v>
      </c>
      <c r="Z22" s="60" t="s">
        <v>89</v>
      </c>
      <c r="AA22" s="61">
        <f ca="1">+$Y$9</f>
        <v>4</v>
      </c>
      <c r="AB22" s="61" t="str">
        <f>+IF(OR($H$5="Comerciante",$H$5="Misionero"),5,IF($H$5="Mercante",8,IF($H$5="Oficial militar",13,IF($H$5="Político",12," "))))</f>
        <v xml:space="preserve"> </v>
      </c>
      <c r="AC22" s="66"/>
      <c r="AD22" s="63">
        <f t="shared" si="13"/>
        <v>0</v>
      </c>
      <c r="AE22" s="64">
        <f t="shared" ca="1" si="20"/>
        <v>4</v>
      </c>
      <c r="AF22" s="68" t="s">
        <v>101</v>
      </c>
      <c r="AG22" s="61">
        <f ca="1">+$AE$11</f>
        <v>2</v>
      </c>
      <c r="AH22" s="61" t="str">
        <f>+IF($H$5="Mercante",9,IF(OR($H$5="Oficial militar",$H$5="Tecno"),5," "))</f>
        <v xml:space="preserve"> </v>
      </c>
      <c r="AI22" s="66"/>
      <c r="AJ22" s="63">
        <f>IF(AH22&lt;&gt;" ",+$O$6,0)</f>
        <v>0</v>
      </c>
      <c r="AK22" s="64">
        <f t="shared" ref="AK22:AK24" ca="1" si="24">+MAX(SUM(AG22:AJ22),$AK$20)</f>
        <v>2</v>
      </c>
      <c r="AL22" s="40"/>
      <c r="AM22" s="40"/>
      <c r="AN22" s="40"/>
    </row>
    <row r="23" spans="1:40" s="19" customFormat="1" ht="18.75" thickBot="1" x14ac:dyDescent="0.25">
      <c r="A23" s="42"/>
      <c r="B23" s="65" t="s">
        <v>34</v>
      </c>
      <c r="C23" s="61">
        <f t="shared" ca="1" si="6"/>
        <v>4</v>
      </c>
      <c r="D23" s="61" t="str">
        <f>+IF($H$5="Diletante",10," ")</f>
        <v xml:space="preserve"> </v>
      </c>
      <c r="E23" s="66"/>
      <c r="F23" s="63">
        <f>IF(D23&lt;&gt;" ",+$O$6,0)</f>
        <v>0</v>
      </c>
      <c r="G23" s="64">
        <f t="shared" ref="G23:G26" ca="1" si="25">+MAX(SUM(C23:F23),$G$21)</f>
        <v>4</v>
      </c>
      <c r="H23" s="60"/>
      <c r="I23" s="61"/>
      <c r="J23" s="61"/>
      <c r="K23" s="66"/>
      <c r="L23" s="63"/>
      <c r="M23" s="64"/>
      <c r="N23" s="60" t="s">
        <v>58</v>
      </c>
      <c r="O23" s="61">
        <f ca="1">+$M$10</f>
        <v>2</v>
      </c>
      <c r="P23" s="61" t="str">
        <f>+IF($H$5="Cazarrecompensas",10,IF($H$5="Soldado",8," "))</f>
        <v xml:space="preserve"> </v>
      </c>
      <c r="Q23" s="66"/>
      <c r="R23" s="63">
        <f t="shared" si="18"/>
        <v>0</v>
      </c>
      <c r="S23" s="64">
        <f t="shared" ca="1" si="23"/>
        <v>2</v>
      </c>
      <c r="T23" s="60" t="s">
        <v>70</v>
      </c>
      <c r="U23" s="61">
        <f ca="1">+$M$10</f>
        <v>2</v>
      </c>
      <c r="V23" s="61" t="str">
        <f>+IF($H$5="Estafador",4,IF($H$5="Hacker",5," "))</f>
        <v xml:space="preserve"> </v>
      </c>
      <c r="W23" s="66"/>
      <c r="X23" s="63">
        <f t="shared" si="8"/>
        <v>0</v>
      </c>
      <c r="Y23" s="64">
        <f t="shared" ca="1" si="12"/>
        <v>2</v>
      </c>
      <c r="Z23" s="60" t="s">
        <v>90</v>
      </c>
      <c r="AA23" s="61">
        <f ca="1">+$S$9</f>
        <v>4</v>
      </c>
      <c r="AB23" s="61" t="str">
        <f>+IF(OR($H$5="Comerciante",$H$5="Oficial militar"),5,IF($H$5="Conductor",8,IF($H$5="Ilustrado",6,IF($H$5="Político",13," "))))</f>
        <v xml:space="preserve"> </v>
      </c>
      <c r="AC23" s="66"/>
      <c r="AD23" s="63">
        <f t="shared" si="13"/>
        <v>0</v>
      </c>
      <c r="AE23" s="64">
        <f t="shared" ca="1" si="20"/>
        <v>4</v>
      </c>
      <c r="AF23" s="68" t="s">
        <v>102</v>
      </c>
      <c r="AG23" s="61">
        <f ca="1">+$AE$11</f>
        <v>2</v>
      </c>
      <c r="AH23" s="61" t="str">
        <f>+IF(OR($H$5="Científico",$H$5="Mercante"),9,IF($H$5="Explorador",7,IF(OR($H$5="Oficial militar",$H$5="Tecno",$H$5="Piloto de combate"),5," ")))</f>
        <v xml:space="preserve"> </v>
      </c>
      <c r="AI23" s="66"/>
      <c r="AJ23" s="63">
        <f>IF(AH23&lt;&gt;" ",+$O$6,0)</f>
        <v>0</v>
      </c>
      <c r="AK23" s="64">
        <f t="shared" ca="1" si="24"/>
        <v>2</v>
      </c>
      <c r="AL23" s="40"/>
      <c r="AM23" s="119" t="s">
        <v>293</v>
      </c>
      <c r="AN23" s="119" t="s">
        <v>431</v>
      </c>
    </row>
    <row r="24" spans="1:40" s="19" customFormat="1" ht="15.75" x14ac:dyDescent="0.2">
      <c r="A24" s="42"/>
      <c r="B24" s="65" t="s">
        <v>35</v>
      </c>
      <c r="C24" s="61">
        <f t="shared" ca="1" si="6"/>
        <v>4</v>
      </c>
      <c r="D24" s="61" t="str">
        <f>+IF(OR($H$5="Científico",$H$5="Prospector"),10,IF($H$5="Explorador",12," "))</f>
        <v xml:space="preserve"> </v>
      </c>
      <c r="E24" s="66"/>
      <c r="F24" s="63">
        <f>IF(D24&lt;&gt;" ",+$O$6,0)</f>
        <v>0</v>
      </c>
      <c r="G24" s="64">
        <f t="shared" ca="1" si="25"/>
        <v>4</v>
      </c>
      <c r="H24" s="60"/>
      <c r="I24" s="61"/>
      <c r="J24" s="61"/>
      <c r="K24" s="66"/>
      <c r="L24" s="63"/>
      <c r="M24" s="64"/>
      <c r="N24" s="60"/>
      <c r="O24" s="61"/>
      <c r="P24" s="61"/>
      <c r="Q24" s="66"/>
      <c r="R24" s="63"/>
      <c r="S24" s="64"/>
      <c r="T24" s="60"/>
      <c r="U24" s="61"/>
      <c r="V24" s="61"/>
      <c r="W24" s="66"/>
      <c r="X24" s="63"/>
      <c r="Y24" s="64"/>
      <c r="Z24" s="60" t="s">
        <v>91</v>
      </c>
      <c r="AA24" s="61">
        <f ca="1">+$Y$11</f>
        <v>4</v>
      </c>
      <c r="AB24" s="61" t="str">
        <f>+IF($H$5="Comerciante",5,IF($H$5="Misionero",10," "))</f>
        <v xml:space="preserve"> </v>
      </c>
      <c r="AC24" s="66"/>
      <c r="AD24" s="63">
        <f t="shared" si="13"/>
        <v>0</v>
      </c>
      <c r="AE24" s="64">
        <f t="shared" ca="1" si="20"/>
        <v>4</v>
      </c>
      <c r="AF24" s="68" t="s">
        <v>103</v>
      </c>
      <c r="AG24" s="61">
        <f ca="1">+$AE$11</f>
        <v>2</v>
      </c>
      <c r="AH24" s="61" t="str">
        <f>+IF(OR($H$5="Agente",$H$5="Mercante"),9,IF(OR($H$5="Comerciante",$H$5="Explorador"),7," "))</f>
        <v xml:space="preserve"> </v>
      </c>
      <c r="AI24" s="66"/>
      <c r="AJ24" s="63">
        <f>IF(AH24&lt;&gt;" ",+$O$6,0)</f>
        <v>0</v>
      </c>
      <c r="AK24" s="64">
        <f t="shared" ca="1" si="24"/>
        <v>2</v>
      </c>
      <c r="AL24" s="56"/>
      <c r="AM24" s="118" t="str">
        <f>+IF($H$5="Agente",Equipo!A2,IF($H$5="Camorrista",Equipo!C2,IF($H$5="Cazarrecompensas",Equipo!E3,IF($H$5="Científico",Equipo!G3,IF($H$5="Comerciante",Equipo!I3,IF($H$5="Conductor",Equipo!K3,IF($H$5="Deportista",Equipo!M2,IF($H$5="Diletante",Equipo!O3,IF($H$5="Estafador",Equipo!Q3,IF($H$5="Explorador",Equipo!S2,IF($H$5="Hacker",Equipo!U2,IF($H$5="Ilustrado",Equipo!W2,IF($H$5="Médico",Equipo!Y2,IF($H$5="Mercante",Equipo!AA2,IF($H$5="Miliciano",Equipo!AC2,IF($H$5="Misionero",Equipo!AE2,IF($H$5="Oficial militar",Equipo!AG2,IF($H$5="Piloto de combate",Equipo!AI2,IF($H$5="Político",Equipo!AK2,IF($H$5="Prospector",Equipo!AM2,IF($H$5="Protocolo",Equipo!AO2,IF($H$5="Reportero gráfico",Equipo!AQ2,IF($H$5="Seguridad",Equipo!AS2,IF($H$5="Soldado",Equipo!AU2,IF($H$5="Tecno",Equipo!AW2,IF($H$5="Ninguna",Equipo!AY2,"-"))))))))))))))))))))))))))</f>
        <v>Dataóptico mini</v>
      </c>
      <c r="AN24" s="84">
        <f>+IF($H$5="Agente",Equipo!B2,IF($H$5="Camorrista",Equipo!D2,IF($H$5="Cazarrecompensas",Equipo!F3,IF($H$5="Científico",Equipo!H3,IF($H$5="Comerciante",Equipo!J3,IF($H$5="Conductor",Equipo!L3,IF($H$5="Deportista",Equipo!N2,IF($H$5="Diletante",Equipo!P3,IF($H$5="Estafador",Equipo!R3,IF($H$5="Explorador",Equipo!T2,IF($H$5="Hacker",Equipo!V2,IF($H$5="Ilustrado",Equipo!X2,IF($H$5="Médico",Equipo!Z2,IF($H$5="Mercante",Equipo!AB2,IF($H$5="Miliciano",Equipo!AD2,IF($H$5="Misionero",Equipo!AF2,IF($H$5="Oficial militar",Equipo!AH2,IF($H$5="Piloto de combate",Equipo!AJ2,IF($H$5="Político",Equipo!AL2,IF($H$5="Prospector",Equipo!AN2,IF($H$5="Protocolo",Equipo!AP2,IF($H$5="Reportero gráfico",Equipo!AR2,IF($H$5="Seguridad",Equipo!AT2,IF($H$5="Soldado",Equipo!AV2,IF($H$5="Tecno",Equipo!AX2,IF($H$5="Ninguna",Equipo!AZ2,"-"))))))))))))))))))))))))))</f>
        <v>312</v>
      </c>
    </row>
    <row r="25" spans="1:40" s="19" customFormat="1" ht="15.75" x14ac:dyDescent="0.2">
      <c r="A25" s="42"/>
      <c r="B25" s="65" t="s">
        <v>36</v>
      </c>
      <c r="C25" s="61">
        <f t="shared" ca="1" si="6"/>
        <v>4</v>
      </c>
      <c r="D25" s="61" t="str">
        <f>+IF($H$5="Científico",5,IF($H$5="Médico",10," "))</f>
        <v xml:space="preserve"> </v>
      </c>
      <c r="E25" s="66"/>
      <c r="F25" s="63">
        <f>IF(D25&lt;&gt;" ",+$O$6,0)</f>
        <v>0</v>
      </c>
      <c r="G25" s="64">
        <f t="shared" ca="1" si="25"/>
        <v>4</v>
      </c>
      <c r="H25" s="60"/>
      <c r="I25" s="61"/>
      <c r="J25" s="61"/>
      <c r="K25" s="66"/>
      <c r="L25" s="63"/>
      <c r="M25" s="64"/>
      <c r="N25" s="60"/>
      <c r="O25" s="61"/>
      <c r="P25" s="61"/>
      <c r="Q25" s="66"/>
      <c r="R25" s="63"/>
      <c r="S25" s="64"/>
      <c r="T25" s="60"/>
      <c r="U25" s="61"/>
      <c r="V25" s="61"/>
      <c r="W25" s="66"/>
      <c r="X25" s="63"/>
      <c r="Y25" s="64"/>
      <c r="Z25" s="60"/>
      <c r="AA25" s="61"/>
      <c r="AB25" s="61"/>
      <c r="AC25" s="66"/>
      <c r="AD25" s="63"/>
      <c r="AE25" s="64"/>
      <c r="AF25" s="60" t="s">
        <v>104</v>
      </c>
      <c r="AG25" s="61">
        <f ca="1">+$M$10</f>
        <v>2</v>
      </c>
      <c r="AH25" s="61">
        <f ca="1">+MIN(AG25,MAX(AH26:AH29))</f>
        <v>0</v>
      </c>
      <c r="AI25" s="66"/>
      <c r="AJ25" s="63"/>
      <c r="AK25" s="64">
        <f t="shared" ca="1" si="21"/>
        <v>2</v>
      </c>
      <c r="AL25" s="56"/>
      <c r="AM25" s="59" t="str">
        <f>+IF($H$5="Agente",Equipo!A3,IF($H$5="Camorrista",Equipo!C3,IF($H$5="Cazarrecompensas",Equipo!E4,IF($H$5="Científico",Equipo!G4,IF($H$5="Comerciante",Equipo!I4,IF($H$5="Conductor",Equipo!K4,IF($H$5="Deportista",Equipo!M3,IF($H$5="Diletante",Equipo!O4,IF($H$5="Estafador",Equipo!Q4,IF($H$5="Explorador",Equipo!S3,IF($H$5="Hacker",Equipo!U3,IF($H$5="Ilustrado",Equipo!W3,IF($H$5="Médico",Equipo!Y3,IF($H$5="Mercante",Equipo!AA3,IF($H$5="Miliciano",Equipo!AC3,IF($H$5="Misionero",Equipo!AE3,IF($H$5="Oficial militar",Equipo!AG3,IF($H$5="Piloto de combate",Equipo!AI3,IF($H$5="Político",Equipo!AK3,IF($H$5="Prospector",Equipo!AM3,IF($H$5="Protocolo",Equipo!AO3,IF($H$5="Reportero gráfico",Equipo!AQ3,IF($H$5="Seguridad",Equipo!AS3,IF($H$5="Soldado",Equipo!AU3,IF($H$5="Tecno",Equipo!AW3,IF($H$5="Ninguna",Equipo!AY3,"-"))))))))))))))))))))))))))</f>
        <v>Maquillaje</v>
      </c>
      <c r="AN25" s="83">
        <f>+IF($H$5="Agente",Equipo!B3,IF($H$5="Camorrista",Equipo!D3,IF($H$5="Cazarrecompensas",Equipo!F4,IF($H$5="Científico",Equipo!H4,IF($H$5="Comerciante",Equipo!J4,IF($H$5="Conductor",Equipo!L4,IF($H$5="Deportista",Equipo!N3,IF($H$5="Diletante",Equipo!P4,IF($H$5="Estafador",Equipo!R4,IF($H$5="Explorador",Equipo!T3,IF($H$5="Hacker",Equipo!V3,IF($H$5="Ilustrado",Equipo!X3,IF($H$5="Médico",Equipo!Z3,IF($H$5="Mercante",Equipo!AB3,IF($H$5="Miliciano",Equipo!AD3,IF($H$5="Misionero",Equipo!AF3,IF($H$5="Oficial militar",Equipo!AH3,IF($H$5="Piloto de combate",Equipo!AJ3,IF($H$5="Político",Equipo!AL3,IF($H$5="Prospector",Equipo!AN3,IF($H$5="Protocolo",Equipo!AP3,IF($H$5="Reportero gráfico",Equipo!AR3,IF($H$5="Seguridad",Equipo!AT3,IF($H$5="Soldado",Equipo!AV3,IF($H$5="Tecno",Equipo!AX3,IF($H$5="Ninguna",Equipo!AZ3,"-"))))))))))))))))))))))))))</f>
        <v>304</v>
      </c>
    </row>
    <row r="26" spans="1:40" s="19" customFormat="1" ht="15.75" x14ac:dyDescent="0.2">
      <c r="A26" s="42"/>
      <c r="B26" s="65" t="s">
        <v>37</v>
      </c>
      <c r="C26" s="61">
        <f t="shared" ca="1" si="6"/>
        <v>4</v>
      </c>
      <c r="D26" s="61" t="str">
        <f>+IF($H$5="Diletante",10," ")</f>
        <v xml:space="preserve"> </v>
      </c>
      <c r="E26" s="66"/>
      <c r="F26" s="63">
        <f>IF(D26&lt;&gt;" ",+$O$6,0)</f>
        <v>0</v>
      </c>
      <c r="G26" s="64">
        <f t="shared" ca="1" si="25"/>
        <v>4</v>
      </c>
      <c r="H26" s="60"/>
      <c r="I26" s="61"/>
      <c r="J26" s="61"/>
      <c r="K26" s="66"/>
      <c r="L26" s="63"/>
      <c r="M26" s="64"/>
      <c r="N26" s="60"/>
      <c r="O26" s="61"/>
      <c r="P26" s="61"/>
      <c r="Q26" s="66"/>
      <c r="R26" s="63"/>
      <c r="S26" s="64"/>
      <c r="T26" s="60"/>
      <c r="U26" s="61"/>
      <c r="V26" s="61"/>
      <c r="W26" s="66"/>
      <c r="X26" s="63"/>
      <c r="Y26" s="64"/>
      <c r="Z26" s="60"/>
      <c r="AA26" s="61"/>
      <c r="AB26" s="61"/>
      <c r="AC26" s="66"/>
      <c r="AD26" s="63"/>
      <c r="AE26" s="64"/>
      <c r="AF26" s="65" t="s">
        <v>105</v>
      </c>
      <c r="AG26" s="61">
        <f ca="1">+$M$10</f>
        <v>2</v>
      </c>
      <c r="AH26" s="61" t="str">
        <f>+IF(OR($H$5="Miliciano",$H$5="Seguridad"),5,IF($H$5="Piloto de combate",4," "))</f>
        <v xml:space="preserve"> </v>
      </c>
      <c r="AI26" s="66"/>
      <c r="AJ26" s="63">
        <f>IF(AH26&lt;&gt;" ",+$O$6,0)</f>
        <v>0</v>
      </c>
      <c r="AK26" s="64">
        <f ca="1">+MAX(SUM(AG26:AJ26),$AK$25)</f>
        <v>2</v>
      </c>
      <c r="AL26" s="56"/>
      <c r="AM26" s="59">
        <f>+IF($H$5="Agente",Equipo!A4,IF($H$5="Camorrista",Equipo!C4,IF($H$5="Cazarrecompensas",Equipo!E5,IF($H$5="Científico",Equipo!G5,IF($H$5="Comerciante",Equipo!I5,IF($H$5="Conductor",Equipo!K5,IF($H$5="Deportista",Equipo!M4,IF($H$5="Diletante",Equipo!O5,IF($H$5="Estafador",Equipo!Q5,IF($H$5="Explorador",Equipo!S4,IF($H$5="Hacker",Equipo!U4,IF($H$5="Ilustrado",Equipo!W4,IF($H$5="Médico",Equipo!Y4,IF($H$5="Mercante",Equipo!AA4,IF($H$5="Miliciano",Equipo!AC4,IF($H$5="Misionero",Equipo!AE4,IF($H$5="Oficial militar",Equipo!AG4,IF($H$5="Piloto de combate",Equipo!AI4,IF($H$5="Político",Equipo!AK4,IF($H$5="Prospector",Equipo!AM4,IF($H$5="Protocolo",Equipo!AO4,IF($H$5="Reportero gráfico",Equipo!AQ4,IF($H$5="Seguridad",Equipo!AS4,IF($H$5="Soldado",Equipo!AU4,IF($H$5="Tecno",Equipo!AW4,IF($H$5="Ninguna",Equipo!AY4,"-"))))))))))))))))))))))))))</f>
        <v>0</v>
      </c>
      <c r="AN26" s="83">
        <f>+IF($H$5="Agente",Equipo!B4,IF($H$5="Camorrista",Equipo!D4,IF($H$5="Cazarrecompensas",Equipo!F5,IF($H$5="Científico",Equipo!H5,IF($H$5="Comerciante",Equipo!J5,IF($H$5="Conductor",Equipo!L5,IF($H$5="Deportista",Equipo!N4,IF($H$5="Diletante",Equipo!P5,IF($H$5="Estafador",Equipo!R5,IF($H$5="Explorador",Equipo!T4,IF($H$5="Hacker",Equipo!V4,IF($H$5="Ilustrado",Equipo!X4,IF($H$5="Médico",Equipo!Z4,IF($H$5="Mercante",Equipo!AB4,IF($H$5="Miliciano",Equipo!AD4,IF($H$5="Misionero",Equipo!AF4,IF($H$5="Oficial militar",Equipo!AH4,IF($H$5="Piloto de combate",Equipo!AJ4,IF($H$5="Político",Equipo!AL4,IF($H$5="Prospector",Equipo!AN4,IF($H$5="Protocolo",Equipo!AP4,IF($H$5="Reportero gráfico",Equipo!AR4,IF($H$5="Seguridad",Equipo!AT4,IF($H$5="Soldado",Equipo!AV4,IF($H$5="Tecno",Equipo!AX4,IF($H$5="Ninguna",Equipo!AZ4,"-"))))))))))))))))))))))))))</f>
        <v>0</v>
      </c>
    </row>
    <row r="27" spans="1:40" s="19" customFormat="1" ht="15.75" x14ac:dyDescent="0.2">
      <c r="A27" s="42"/>
      <c r="B27" s="67" t="s">
        <v>38</v>
      </c>
      <c r="C27" s="61">
        <f t="shared" ref="C27:C36" ca="1" si="26">+$S$10</f>
        <v>4</v>
      </c>
      <c r="D27" s="61">
        <f ca="1">+MIN(C27,MAX(D28:D32))</f>
        <v>0</v>
      </c>
      <c r="E27" s="66"/>
      <c r="F27" s="63"/>
      <c r="G27" s="64">
        <f t="shared" ca="1" si="22"/>
        <v>4</v>
      </c>
      <c r="H27" s="60"/>
      <c r="I27" s="61"/>
      <c r="J27" s="61"/>
      <c r="K27" s="66"/>
      <c r="L27" s="63"/>
      <c r="M27" s="64"/>
      <c r="N27" s="60"/>
      <c r="O27" s="61"/>
      <c r="P27" s="61"/>
      <c r="Q27" s="66"/>
      <c r="R27" s="63"/>
      <c r="S27" s="64"/>
      <c r="T27" s="60"/>
      <c r="U27" s="61"/>
      <c r="V27" s="61"/>
      <c r="W27" s="66"/>
      <c r="X27" s="63"/>
      <c r="Y27" s="64"/>
      <c r="Z27" s="60"/>
      <c r="AA27" s="61"/>
      <c r="AB27" s="61"/>
      <c r="AC27" s="66"/>
      <c r="AD27" s="63"/>
      <c r="AE27" s="64"/>
      <c r="AF27" s="65" t="s">
        <v>106</v>
      </c>
      <c r="AG27" s="61">
        <f ca="1">+$M$10</f>
        <v>2</v>
      </c>
      <c r="AH27" s="61" t="str">
        <f>+IF(OR($H$5="Cazarrecompensas",$H$5="Tecno"),10,IF($H$5="Explorador",9,IF($H$5="Piloto de combate",12," ")))</f>
        <v xml:space="preserve"> </v>
      </c>
      <c r="AI27" s="66"/>
      <c r="AJ27" s="63">
        <f>IF(AH27&lt;&gt;" ",+$O$6,0)</f>
        <v>0</v>
      </c>
      <c r="AK27" s="64">
        <f t="shared" ref="AK27:AK29" ca="1" si="27">+MAX(SUM(AG27:AJ27),$AK$25)</f>
        <v>2</v>
      </c>
      <c r="AL27" s="56"/>
      <c r="AM27" s="59">
        <f>+IF($H$5="Agente",Equipo!A5,IF($H$5="Camorrista",Equipo!C5,IF($H$5="Cazarrecompensas",Equipo!E6,IF($H$5="Científico",Equipo!G6,IF($H$5="Comerciante",Equipo!I6,IF($H$5="Conductor",Equipo!K6,IF($H$5="Deportista",Equipo!M5,IF($H$5="Diletante",Equipo!O6,IF($H$5="Estafador",Equipo!Q6,IF($H$5="Explorador",Equipo!S5,IF($H$5="Hacker",Equipo!U5,IF($H$5="Ilustrado",Equipo!W5,IF($H$5="Médico",Equipo!Y5,IF($H$5="Mercante",Equipo!AA5,IF($H$5="Miliciano",Equipo!AC5,IF($H$5="Misionero",Equipo!AE5,IF($H$5="Oficial militar",Equipo!AG5,IF($H$5="Piloto de combate",Equipo!AI5,IF($H$5="Político",Equipo!AK5,IF($H$5="Prospector",Equipo!AM5,IF($H$5="Protocolo",Equipo!AO5,IF($H$5="Reportero gráfico",Equipo!AQ5,IF($H$5="Seguridad",Equipo!AS5,IF($H$5="Soldado",Equipo!AU5,IF($H$5="Tecno",Equipo!AW5,IF($H$5="Ninguna",Equipo!AY5,"-"))))))))))))))))))))))))))</f>
        <v>0</v>
      </c>
      <c r="AN27" s="83">
        <f>+IF($H$5="Agente",Equipo!B5,IF($H$5="Camorrista",Equipo!D5,IF($H$5="Cazarrecompensas",Equipo!F6,IF($H$5="Científico",Equipo!H6,IF($H$5="Comerciante",Equipo!J6,IF($H$5="Conductor",Equipo!L6,IF($H$5="Deportista",Equipo!N5,IF($H$5="Diletante",Equipo!P6,IF($H$5="Estafador",Equipo!R6,IF($H$5="Explorador",Equipo!T5,IF($H$5="Hacker",Equipo!V5,IF($H$5="Ilustrado",Equipo!X5,IF($H$5="Médico",Equipo!Z5,IF($H$5="Mercante",Equipo!AB5,IF($H$5="Miliciano",Equipo!AD5,IF($H$5="Misionero",Equipo!AF5,IF($H$5="Oficial militar",Equipo!AH5,IF($H$5="Piloto de combate",Equipo!AJ5,IF($H$5="Político",Equipo!AL5,IF($H$5="Prospector",Equipo!AN5,IF($H$5="Protocolo",Equipo!AP5,IF($H$5="Reportero gráfico",Equipo!AR5,IF($H$5="Seguridad",Equipo!AT5,IF($H$5="Soldado",Equipo!AV5,IF($H$5="Tecno",Equipo!AX5,IF($H$5="Ninguna",Equipo!AZ5,"-"))))))))))))))))))))))))))</f>
        <v>0</v>
      </c>
    </row>
    <row r="28" spans="1:40" s="19" customFormat="1" ht="15.75" x14ac:dyDescent="0.2">
      <c r="A28" s="42"/>
      <c r="B28" s="68" t="s">
        <v>39</v>
      </c>
      <c r="C28" s="61">
        <f t="shared" ca="1" si="26"/>
        <v>4</v>
      </c>
      <c r="D28" s="61" t="str">
        <f>+IF($H$5="Explorador",13,IF($H$5="Mercante",7,IF($H$5="Piloto de combate",8,IF($H$5="Prospector",10," "))))</f>
        <v xml:space="preserve"> </v>
      </c>
      <c r="E28" s="66"/>
      <c r="F28" s="63">
        <f>IF(D28&lt;&gt;" ",+$O$6,0)</f>
        <v>0</v>
      </c>
      <c r="G28" s="64">
        <f ca="1">+MAX(SUM(C28:F28),$G$27)</f>
        <v>4</v>
      </c>
      <c r="H28" s="60"/>
      <c r="I28" s="61"/>
      <c r="J28" s="61"/>
      <c r="K28" s="66"/>
      <c r="L28" s="63"/>
      <c r="M28" s="64"/>
      <c r="N28" s="60"/>
      <c r="O28" s="61"/>
      <c r="P28" s="61"/>
      <c r="Q28" s="66"/>
      <c r="R28" s="63"/>
      <c r="S28" s="64"/>
      <c r="T28" s="60"/>
      <c r="U28" s="61"/>
      <c r="V28" s="61"/>
      <c r="W28" s="66"/>
      <c r="X28" s="63"/>
      <c r="Y28" s="64"/>
      <c r="Z28" s="60"/>
      <c r="AA28" s="61"/>
      <c r="AB28" s="61"/>
      <c r="AC28" s="66"/>
      <c r="AD28" s="63"/>
      <c r="AE28" s="64"/>
      <c r="AF28" s="65" t="s">
        <v>107</v>
      </c>
      <c r="AG28" s="61">
        <f ca="1">+$M$10</f>
        <v>2</v>
      </c>
      <c r="AH28" s="61" t="str">
        <f>+IF($H$5="Mercante",12,IF($H$5="Oficial militar",5," "))</f>
        <v xml:space="preserve"> </v>
      </c>
      <c r="AI28" s="66"/>
      <c r="AJ28" s="63">
        <f>IF(AH28&lt;&gt;" ",+$O$6,0)</f>
        <v>0</v>
      </c>
      <c r="AK28" s="64">
        <f t="shared" ca="1" si="27"/>
        <v>2</v>
      </c>
      <c r="AL28" s="56"/>
      <c r="AM28" s="59">
        <f>+IF($H$5="Agente",Equipo!A6,IF($H$5="Camorrista",Equipo!C6,IF($H$5="Cazarrecompensas",Equipo!E7,IF($H$5="Científico",Equipo!G7,IF($H$5="Comerciante",Equipo!I7,IF($H$5="Conductor",Equipo!K7,IF($H$5="Deportista",Equipo!M6,IF($H$5="Diletante",Equipo!O7,IF($H$5="Estafador",Equipo!Q7,IF($H$5="Explorador",Equipo!S6,IF($H$5="Hacker",Equipo!U6,IF($H$5="Ilustrado",Equipo!W6,IF($H$5="Médico",Equipo!Y6,IF($H$5="Mercante",Equipo!AA6,IF($H$5="Miliciano",Equipo!AC6,IF($H$5="Misionero",Equipo!AE6,IF($H$5="Oficial militar",Equipo!AG6,IF($H$5="Piloto de combate",Equipo!AI6,IF($H$5="Político",Equipo!AK6,IF($H$5="Prospector",Equipo!AM6,IF($H$5="Protocolo",Equipo!AO6,IF($H$5="Reportero gráfico",Equipo!AQ6,IF($H$5="Seguridad",Equipo!AS6,IF($H$5="Soldado",Equipo!AU6,IF($H$5="Tecno",Equipo!AW6,IF($H$5="Ninguna",Equipo!AY6,"-"))))))))))))))))))))))))))</f>
        <v>0</v>
      </c>
      <c r="AN28" s="83">
        <f>+IF($H$5="Agente",Equipo!B6,IF($H$5="Camorrista",Equipo!D6,IF($H$5="Cazarrecompensas",Equipo!F7,IF($H$5="Científico",Equipo!H7,IF($H$5="Comerciante",Equipo!J7,IF($H$5="Conductor",Equipo!L7,IF($H$5="Deportista",Equipo!N6,IF($H$5="Diletante",Equipo!P7,IF($H$5="Estafador",Equipo!R7,IF($H$5="Explorador",Equipo!T6,IF($H$5="Hacker",Equipo!V6,IF($H$5="Ilustrado",Equipo!X6,IF($H$5="Médico",Equipo!Z6,IF($H$5="Mercante",Equipo!AB6,IF($H$5="Miliciano",Equipo!AD6,IF($H$5="Misionero",Equipo!AF6,IF($H$5="Oficial militar",Equipo!AH6,IF($H$5="Piloto de combate",Equipo!AJ6,IF($H$5="Político",Equipo!AL6,IF($H$5="Prospector",Equipo!AN6,IF($H$5="Protocolo",Equipo!AP6,IF($H$5="Reportero gráfico",Equipo!AR6,IF($H$5="Seguridad",Equipo!AT6,IF($H$5="Soldado",Equipo!AV6,IF($H$5="Tecno",Equipo!AX6,IF($H$5="Ninguna",Equipo!AZ6,"-"))))))))))))))))))))))))))</f>
        <v>0</v>
      </c>
    </row>
    <row r="29" spans="1:40" s="19" customFormat="1" ht="15.75" x14ac:dyDescent="0.2">
      <c r="A29" s="42"/>
      <c r="B29" s="68" t="s">
        <v>40</v>
      </c>
      <c r="C29" s="61">
        <f t="shared" ca="1" si="26"/>
        <v>4</v>
      </c>
      <c r="D29" s="61" t="str">
        <f>+IF($H$5="Diletante",10," ")</f>
        <v xml:space="preserve"> </v>
      </c>
      <c r="E29" s="66"/>
      <c r="F29" s="63">
        <f>IF(D29&lt;&gt;" ",+$O$6,0)</f>
        <v>0</v>
      </c>
      <c r="G29" s="64">
        <f t="shared" ref="G29:G32" ca="1" si="28">+MAX(SUM(C29:F29),$G$27)</f>
        <v>4</v>
      </c>
      <c r="H29" s="60"/>
      <c r="I29" s="61"/>
      <c r="J29" s="61"/>
      <c r="K29" s="66"/>
      <c r="L29" s="63"/>
      <c r="M29" s="64"/>
      <c r="N29" s="60"/>
      <c r="O29" s="61"/>
      <c r="P29" s="61"/>
      <c r="Q29" s="66"/>
      <c r="R29" s="63"/>
      <c r="S29" s="64"/>
      <c r="T29" s="60"/>
      <c r="U29" s="61"/>
      <c r="V29" s="61"/>
      <c r="W29" s="66"/>
      <c r="X29" s="63"/>
      <c r="Y29" s="64"/>
      <c r="Z29" s="60"/>
      <c r="AA29" s="61"/>
      <c r="AB29" s="61"/>
      <c r="AC29" s="66"/>
      <c r="AD29" s="63"/>
      <c r="AE29" s="64"/>
      <c r="AF29" s="65" t="s">
        <v>108</v>
      </c>
      <c r="AG29" s="61">
        <f ca="1">+$M$10</f>
        <v>2</v>
      </c>
      <c r="AH29" s="61" t="str">
        <f>+IF($H$5="Oficial militar",5," ")</f>
        <v xml:space="preserve"> </v>
      </c>
      <c r="AI29" s="66"/>
      <c r="AJ29" s="63">
        <f>IF(AH29&lt;&gt;" ",+$O$6,0)</f>
        <v>0</v>
      </c>
      <c r="AK29" s="64">
        <f t="shared" ca="1" si="27"/>
        <v>2</v>
      </c>
      <c r="AL29" s="56"/>
      <c r="AM29" s="59">
        <f>+IF($H$5="Agente",Equipo!A7,IF($H$5="Camorrista",Equipo!C7,IF($H$5="Cazarrecompensas",Equipo!E8,IF($H$5="Científico",Equipo!G8,IF($H$5="Comerciante",Equipo!I8,IF($H$5="Conductor",Equipo!K8,IF($H$5="Deportista",Equipo!M7,IF($H$5="Diletante",Equipo!O8,IF($H$5="Estafador",Equipo!Q8,IF($H$5="Explorador",Equipo!S7,IF($H$5="Hacker",Equipo!U7,IF($H$5="Ilustrado",Equipo!W7,IF($H$5="Médico",Equipo!Y7,IF($H$5="Mercante",Equipo!AA7,IF($H$5="Miliciano",Equipo!AC7,IF($H$5="Misionero",Equipo!AE7,IF($H$5="Oficial militar",Equipo!AG7,IF($H$5="Piloto de combate",Equipo!AI7,IF($H$5="Político",Equipo!AK7,IF($H$5="Prospector",Equipo!AM7,IF($H$5="Protocolo",Equipo!AO7,IF($H$5="Reportero gráfico",Equipo!AQ7,IF($H$5="Seguridad",Equipo!AS7,IF($H$5="Soldado",Equipo!AU7,IF($H$5="Tecno",Equipo!AW7,IF($H$5="Ninguna",Equipo!AY7,"-"))))))))))))))))))))))))))</f>
        <v>0</v>
      </c>
      <c r="AN29" s="83">
        <f>+IF($H$5="Agente",Equipo!B7,IF($H$5="Camorrista",Equipo!D7,IF($H$5="Cazarrecompensas",Equipo!F8,IF($H$5="Científico",Equipo!H8,IF($H$5="Comerciante",Equipo!J8,IF($H$5="Conductor",Equipo!L8,IF($H$5="Deportista",Equipo!N7,IF($H$5="Diletante",Equipo!P8,IF($H$5="Estafador",Equipo!R8,IF($H$5="Explorador",Equipo!T7,IF($H$5="Hacker",Equipo!V7,IF($H$5="Ilustrado",Equipo!X7,IF($H$5="Médico",Equipo!Z7,IF($H$5="Mercante",Equipo!AB7,IF($H$5="Miliciano",Equipo!AD7,IF($H$5="Misionero",Equipo!AF7,IF($H$5="Oficial militar",Equipo!AH7,IF($H$5="Piloto de combate",Equipo!AJ7,IF($H$5="Político",Equipo!AL7,IF($H$5="Prospector",Equipo!AN7,IF($H$5="Protocolo",Equipo!AP7,IF($H$5="Reportero gráfico",Equipo!AR7,IF($H$5="Seguridad",Equipo!AT7,IF($H$5="Soldado",Equipo!AV7,IF($H$5="Tecno",Equipo!AX7,IF($H$5="Ninguna",Equipo!AZ7,"-"))))))))))))))))))))))))))</f>
        <v>0</v>
      </c>
    </row>
    <row r="30" spans="1:40" s="19" customFormat="1" ht="15.75" x14ac:dyDescent="0.2">
      <c r="A30" s="42"/>
      <c r="B30" s="68" t="s">
        <v>41</v>
      </c>
      <c r="C30" s="61">
        <f t="shared" ca="1" si="26"/>
        <v>4</v>
      </c>
      <c r="D30" s="61" t="str">
        <f>+IF($H$5="Científico",10," ")</f>
        <v xml:space="preserve"> </v>
      </c>
      <c r="E30" s="66"/>
      <c r="F30" s="63">
        <f>IF(D30&lt;&gt;" ",+$O$6,0)</f>
        <v>0</v>
      </c>
      <c r="G30" s="64">
        <f t="shared" ca="1" si="28"/>
        <v>4</v>
      </c>
      <c r="H30" s="60"/>
      <c r="I30" s="61"/>
      <c r="J30" s="61"/>
      <c r="K30" s="66"/>
      <c r="L30" s="63"/>
      <c r="M30" s="64"/>
      <c r="N30" s="60"/>
      <c r="O30" s="61"/>
      <c r="P30" s="61"/>
      <c r="Q30" s="66"/>
      <c r="R30" s="63"/>
      <c r="S30" s="64"/>
      <c r="T30" s="60"/>
      <c r="U30" s="61"/>
      <c r="V30" s="61"/>
      <c r="W30" s="66"/>
      <c r="X30" s="63"/>
      <c r="Y30" s="64"/>
      <c r="Z30" s="60"/>
      <c r="AA30" s="61"/>
      <c r="AB30" s="61"/>
      <c r="AC30" s="66"/>
      <c r="AD30" s="63"/>
      <c r="AE30" s="64"/>
      <c r="AF30" s="60" t="s">
        <v>109</v>
      </c>
      <c r="AG30" s="61">
        <f ca="1">+$AE$10</f>
        <v>2</v>
      </c>
      <c r="AH30" s="61" t="str">
        <f>+IF(OR($H$5="Agente",$H$5="Seguridad"),8,IF($H$5="Deportista",6,IF($H$5="Médico",14,IF($H$5="Miliciano",5," "))))</f>
        <v xml:space="preserve"> </v>
      </c>
      <c r="AI30" s="66"/>
      <c r="AJ30" s="63">
        <f>IF(AH30&lt;&gt;" ",+$O$6,0)</f>
        <v>0</v>
      </c>
      <c r="AK30" s="64">
        <f ca="1">+SUM(AG30:AJ30)</f>
        <v>2</v>
      </c>
      <c r="AL30" s="56"/>
      <c r="AM30" s="59">
        <f>+IF($H$5="Agente",Equipo!A8,IF($H$5="Camorrista",Equipo!C8,IF($H$5="Cazarrecompensas",Equipo!E9,IF($H$5="Científico",Equipo!G9,IF($H$5="Comerciante",Equipo!I9,IF($H$5="Conductor",Equipo!K9,IF($H$5="Deportista",Equipo!M8,IF($H$5="Diletante",Equipo!O9,IF($H$5="Estafador",Equipo!Q9,IF($H$5="Explorador",Equipo!S8,IF($H$5="Hacker",Equipo!U8,IF($H$5="Ilustrado",Equipo!W8,IF($H$5="Médico",Equipo!Y8,IF($H$5="Mercante",Equipo!AA8,IF($H$5="Miliciano",Equipo!AC8,IF($H$5="Misionero",Equipo!AE8,IF($H$5="Oficial militar",Equipo!AG8,IF($H$5="Piloto de combate",Equipo!AI8,IF($H$5="Político",Equipo!AK8,IF($H$5="Prospector",Equipo!AM8,IF($H$5="Protocolo",Equipo!AO8,IF($H$5="Reportero gráfico",Equipo!AQ8,IF($H$5="Seguridad",Equipo!AS8,IF($H$5="Soldado",Equipo!AU8,IF($H$5="Tecno",Equipo!AW8,IF($H$5="Ninguna",Equipo!AY8,"-"))))))))))))))))))))))))))</f>
        <v>0</v>
      </c>
      <c r="AN30" s="83">
        <f>+IF($H$5="Agente",Equipo!B8,IF($H$5="Camorrista",Equipo!D8,IF($H$5="Cazarrecompensas",Equipo!F9,IF($H$5="Científico",Equipo!H9,IF($H$5="Comerciante",Equipo!J9,IF($H$5="Conductor",Equipo!L9,IF($H$5="Deportista",Equipo!N8,IF($H$5="Diletante",Equipo!P9,IF($H$5="Estafador",Equipo!R9,IF($H$5="Explorador",Equipo!T8,IF($H$5="Hacker",Equipo!V8,IF($H$5="Ilustrado",Equipo!X8,IF($H$5="Médico",Equipo!Z8,IF($H$5="Mercante",Equipo!AB8,IF($H$5="Miliciano",Equipo!AD8,IF($H$5="Misionero",Equipo!AF8,IF($H$5="Oficial militar",Equipo!AH8,IF($H$5="Piloto de combate",Equipo!AJ8,IF($H$5="Político",Equipo!AL8,IF($H$5="Prospector",Equipo!AN8,IF($H$5="Protocolo",Equipo!AP8,IF($H$5="Reportero gráfico",Equipo!AR8,IF($H$5="Seguridad",Equipo!AT8,IF($H$5="Soldado",Equipo!AV8,IF($H$5="Tecno",Equipo!AX8,IF($H$5="Ninguna",Equipo!AZ8,"-"))))))))))))))))))))))))))</f>
        <v>0</v>
      </c>
    </row>
    <row r="31" spans="1:40" s="19" customFormat="1" ht="15.75" x14ac:dyDescent="0.2">
      <c r="A31" s="42"/>
      <c r="B31" s="68" t="s">
        <v>42</v>
      </c>
      <c r="C31" s="61">
        <f t="shared" ca="1" si="26"/>
        <v>4</v>
      </c>
      <c r="D31" s="61" t="str">
        <f>+IF(OR($H$5="Científico",$H$5="Diletante"),10,IF($H$5="Hacker",12," "))</f>
        <v xml:space="preserve"> </v>
      </c>
      <c r="E31" s="66"/>
      <c r="F31" s="63">
        <f>IF(D31&lt;&gt;" ",+$O$6,0)</f>
        <v>0</v>
      </c>
      <c r="G31" s="64">
        <f t="shared" ca="1" si="28"/>
        <v>4</v>
      </c>
      <c r="H31" s="60"/>
      <c r="I31" s="61"/>
      <c r="J31" s="61"/>
      <c r="K31" s="66"/>
      <c r="L31" s="63"/>
      <c r="M31" s="64"/>
      <c r="N31" s="60"/>
      <c r="O31" s="61"/>
      <c r="P31" s="61"/>
      <c r="Q31" s="66"/>
      <c r="R31" s="63"/>
      <c r="S31" s="64"/>
      <c r="T31" s="60"/>
      <c r="U31" s="61"/>
      <c r="V31" s="61"/>
      <c r="W31" s="66"/>
      <c r="X31" s="63"/>
      <c r="Y31" s="64"/>
      <c r="Z31" s="60"/>
      <c r="AA31" s="61"/>
      <c r="AB31" s="61"/>
      <c r="AC31" s="66"/>
      <c r="AD31" s="63"/>
      <c r="AE31" s="64"/>
      <c r="AF31" s="67" t="s">
        <v>110</v>
      </c>
      <c r="AG31" s="61">
        <f t="shared" ref="AG31:AG36" ca="1" si="29">+$S$11</f>
        <v>4</v>
      </c>
      <c r="AH31" s="61">
        <f ca="1">+MIN(AG31,MAX(AH32:AH36))</f>
        <v>0</v>
      </c>
      <c r="AI31" s="66"/>
      <c r="AJ31" s="63"/>
      <c r="AK31" s="64">
        <f t="shared" ca="1" si="21"/>
        <v>4</v>
      </c>
      <c r="AL31" s="56"/>
      <c r="AM31" s="59">
        <f>+IF($H$5="Agente",Equipo!A9,IF($H$5="Camorrista",Equipo!C9,IF($H$5="Cazarrecompensas",Equipo!E10,IF($H$5="Científico",Equipo!G10,IF($H$5="Comerciante",Equipo!I10,IF($H$5="Conductor",Equipo!K10,IF($H$5="Deportista",Equipo!M9,IF($H$5="Diletante",Equipo!O10,IF($H$5="Estafador",Equipo!Q10,IF($H$5="Explorador",Equipo!S9,IF($H$5="Hacker",Equipo!U9,IF($H$5="Ilustrado",Equipo!W9,IF($H$5="Médico",Equipo!Y9,IF($H$5="Mercante",Equipo!AA9,IF($H$5="Miliciano",Equipo!AC9,IF($H$5="Misionero",Equipo!AE9,IF($H$5="Oficial militar",Equipo!AG9,IF($H$5="Piloto de combate",Equipo!AI9,IF($H$5="Político",Equipo!AK9,IF($H$5="Prospector",Equipo!AM9,IF($H$5="Protocolo",Equipo!AO9,IF($H$5="Reportero gráfico",Equipo!AQ9,IF($H$5="Seguridad",Equipo!AS9,IF($H$5="Soldado",Equipo!AU9,IF($H$5="Tecno",Equipo!AW9,IF($H$5="Ninguna",Equipo!AY9,"-"))))))))))))))))))))))))))</f>
        <v>0</v>
      </c>
      <c r="AN31" s="83">
        <f>+IF($H$5="Agente",Equipo!B9,IF($H$5="Camorrista",Equipo!D9,IF($H$5="Cazarrecompensas",Equipo!F10,IF($H$5="Científico",Equipo!H10,IF($H$5="Comerciante",Equipo!J10,IF($H$5="Conductor",Equipo!L10,IF($H$5="Deportista",Equipo!N9,IF($H$5="Diletante",Equipo!P10,IF($H$5="Estafador",Equipo!R10,IF($H$5="Explorador",Equipo!T9,IF($H$5="Hacker",Equipo!V9,IF($H$5="Ilustrado",Equipo!X9,IF($H$5="Médico",Equipo!Z9,IF($H$5="Mercante",Equipo!AB9,IF($H$5="Miliciano",Equipo!AD9,IF($H$5="Misionero",Equipo!AF9,IF($H$5="Oficial militar",Equipo!AH9,IF($H$5="Piloto de combate",Equipo!AJ9,IF($H$5="Político",Equipo!AL9,IF($H$5="Prospector",Equipo!AN9,IF($H$5="Protocolo",Equipo!AP9,IF($H$5="Reportero gráfico",Equipo!AR9,IF($H$5="Seguridad",Equipo!AT9,IF($H$5="Soldado",Equipo!AV9,IF($H$5="Tecno",Equipo!AX9,IF($H$5="Ninguna",Equipo!AZ9,"-"))))))))))))))))))))))))))</f>
        <v>0</v>
      </c>
    </row>
    <row r="32" spans="1:40" s="19" customFormat="1" ht="15.75" x14ac:dyDescent="0.2">
      <c r="A32" s="42"/>
      <c r="B32" s="68" t="s">
        <v>43</v>
      </c>
      <c r="C32" s="61">
        <f t="shared" ca="1" si="26"/>
        <v>4</v>
      </c>
      <c r="D32" s="61" t="str">
        <f>+IF(OR($H$5="Científico",$H$5="Médico"),10," ")</f>
        <v xml:space="preserve"> </v>
      </c>
      <c r="E32" s="66"/>
      <c r="F32" s="63">
        <f>IF(D32&lt;&gt;" ",+$O$6,0)</f>
        <v>0</v>
      </c>
      <c r="G32" s="64">
        <f t="shared" ca="1" si="28"/>
        <v>4</v>
      </c>
      <c r="H32" s="60"/>
      <c r="I32" s="61"/>
      <c r="J32" s="61"/>
      <c r="K32" s="66"/>
      <c r="L32" s="63"/>
      <c r="M32" s="64"/>
      <c r="N32" s="60"/>
      <c r="O32" s="61"/>
      <c r="P32" s="61"/>
      <c r="Q32" s="66"/>
      <c r="R32" s="63"/>
      <c r="S32" s="64"/>
      <c r="T32" s="60"/>
      <c r="U32" s="61"/>
      <c r="V32" s="61"/>
      <c r="W32" s="66"/>
      <c r="X32" s="63"/>
      <c r="Y32" s="64"/>
      <c r="Z32" s="60"/>
      <c r="AA32" s="61"/>
      <c r="AB32" s="61"/>
      <c r="AC32" s="66"/>
      <c r="AD32" s="63"/>
      <c r="AE32" s="64"/>
      <c r="AF32" s="68" t="s">
        <v>100</v>
      </c>
      <c r="AG32" s="61">
        <f t="shared" ca="1" si="29"/>
        <v>4</v>
      </c>
      <c r="AH32" s="61" t="str">
        <f>+IF($H$5="Tecno",10," ")</f>
        <v xml:space="preserve"> </v>
      </c>
      <c r="AI32" s="66"/>
      <c r="AJ32" s="63">
        <f>IF(AH32&lt;&gt;" ",+$O$6,0)</f>
        <v>0</v>
      </c>
      <c r="AK32" s="64">
        <f ca="1">+MAX(SUM(AG32:AJ32),$AK$31)</f>
        <v>4</v>
      </c>
      <c r="AL32" s="56"/>
      <c r="AM32" s="59">
        <f>+IF($H$5="Agente",Equipo!A10,IF($H$5="Camorrista",Equipo!C10,IF($H$5="Cazarrecompensas",Equipo!E11,IF($H$5="Científico",Equipo!G11,IF($H$5="Comerciante",Equipo!I11,IF($H$5="Conductor",Equipo!K11,IF($H$5="Deportista",Equipo!M10,IF($H$5="Diletante",Equipo!O11,IF($H$5="Estafador",Equipo!Q11,IF($H$5="Explorador",Equipo!S10,IF($H$5="Hacker",Equipo!U10,IF($H$5="Ilustrado",Equipo!W10,IF($H$5="Médico",Equipo!Y10,IF($H$5="Mercante",Equipo!AA10,IF($H$5="Miliciano",Equipo!AC10,IF($H$5="Misionero",Equipo!AE10,IF($H$5="Oficial militar",Equipo!AG10,IF($H$5="Piloto de combate",Equipo!AI10,IF($H$5="Político",Equipo!AK10,IF($H$5="Prospector",Equipo!AM10,IF($H$5="Protocolo",Equipo!AO10,IF($H$5="Reportero gráfico",Equipo!AQ10,IF($H$5="Seguridad",Equipo!AS10,IF($H$5="Soldado",Equipo!AU10,IF($H$5="Tecno",Equipo!AW10,IF($H$5="Ninguna",Equipo!AY10,"-"))))))))))))))))))))))))))</f>
        <v>0</v>
      </c>
      <c r="AN32" s="83">
        <f>+IF($H$5="Agente",Equipo!B10,IF($H$5="Camorrista",Equipo!D10,IF($H$5="Cazarrecompensas",Equipo!F11,IF($H$5="Científico",Equipo!H11,IF($H$5="Comerciante",Equipo!J11,IF($H$5="Conductor",Equipo!L11,IF($H$5="Deportista",Equipo!N10,IF($H$5="Diletante",Equipo!P11,IF($H$5="Estafador",Equipo!R11,IF($H$5="Explorador",Equipo!T10,IF($H$5="Hacker",Equipo!V10,IF($H$5="Ilustrado",Equipo!X10,IF($H$5="Médico",Equipo!Z10,IF($H$5="Mercante",Equipo!AB10,IF($H$5="Miliciano",Equipo!AD10,IF($H$5="Misionero",Equipo!AF10,IF($H$5="Oficial militar",Equipo!AH10,IF($H$5="Piloto de combate",Equipo!AJ10,IF($H$5="Político",Equipo!AL10,IF($H$5="Prospector",Equipo!AN10,IF($H$5="Protocolo",Equipo!AP10,IF($H$5="Reportero gráfico",Equipo!AR10,IF($H$5="Seguridad",Equipo!AT10,IF($H$5="Soldado",Equipo!AV10,IF($H$5="Tecno",Equipo!AX10,IF($H$5="Ninguna",Equipo!AZ10,"-"))))))))))))))))))))))))))</f>
        <v>0</v>
      </c>
    </row>
    <row r="33" spans="1:40" s="19" customFormat="1" ht="15.75" x14ac:dyDescent="0.2">
      <c r="A33" s="42"/>
      <c r="B33" s="67" t="s">
        <v>44</v>
      </c>
      <c r="C33" s="61">
        <f t="shared" ca="1" si="26"/>
        <v>4</v>
      </c>
      <c r="D33" s="61">
        <f ca="1">+MIN(C33,MAX(D34:D36))</f>
        <v>0</v>
      </c>
      <c r="E33" s="66"/>
      <c r="F33" s="63"/>
      <c r="G33" s="64">
        <f t="shared" ca="1" si="22"/>
        <v>4</v>
      </c>
      <c r="H33" s="60"/>
      <c r="I33" s="61"/>
      <c r="J33" s="61"/>
      <c r="K33" s="66"/>
      <c r="L33" s="63"/>
      <c r="M33" s="64"/>
      <c r="N33" s="60"/>
      <c r="O33" s="61"/>
      <c r="P33" s="61"/>
      <c r="Q33" s="66"/>
      <c r="R33" s="63"/>
      <c r="S33" s="64"/>
      <c r="T33" s="60"/>
      <c r="U33" s="61"/>
      <c r="V33" s="61"/>
      <c r="W33" s="66"/>
      <c r="X33" s="63"/>
      <c r="Y33" s="64"/>
      <c r="Z33" s="60"/>
      <c r="AA33" s="61"/>
      <c r="AB33" s="61"/>
      <c r="AC33" s="66"/>
      <c r="AD33" s="63"/>
      <c r="AE33" s="64"/>
      <c r="AF33" s="68" t="s">
        <v>101</v>
      </c>
      <c r="AG33" s="61">
        <f t="shared" ca="1" si="29"/>
        <v>4</v>
      </c>
      <c r="AH33" s="61" t="str">
        <f>+IF(OR($H$5="Conductor",$H$5="Oficial militar"),5,IF($H$5="Tecno",10," "))</f>
        <v xml:space="preserve"> </v>
      </c>
      <c r="AI33" s="66"/>
      <c r="AJ33" s="63">
        <f>IF(AH33&lt;&gt;" ",+$O$6,0)</f>
        <v>0</v>
      </c>
      <c r="AK33" s="64">
        <f t="shared" ref="AK33:AK36" ca="1" si="30">+MAX(SUM(AG33:AJ33),$AK$31)</f>
        <v>4</v>
      </c>
      <c r="AL33" s="56"/>
      <c r="AM33" s="59">
        <f>+IF($H$5="Agente",Equipo!A11,IF($H$5="Camorrista",Equipo!C11,IF($H$5="Cazarrecompensas",Equipo!E12,IF($H$5="Científico",Equipo!G12,IF($H$5="Comerciante",Equipo!I12,IF($H$5="Conductor",Equipo!K12,IF($H$5="Deportista",Equipo!M11,IF($H$5="Diletante",Equipo!O12,IF($H$5="Estafador",Equipo!Q12,IF($H$5="Explorador",Equipo!S11,IF($H$5="Hacker",Equipo!U11,IF($H$5="Ilustrado",Equipo!W11,IF($H$5="Médico",Equipo!Y11,IF($H$5="Mercante",Equipo!AA11,IF($H$5="Miliciano",Equipo!AC11,IF($H$5="Misionero",Equipo!AE11,IF($H$5="Oficial militar",Equipo!AG11,IF($H$5="Piloto de combate",Equipo!AI11,IF($H$5="Político",Equipo!AK11,IF($H$5="Prospector",Equipo!AM11,IF($H$5="Protocolo",Equipo!AO11,IF($H$5="Reportero gráfico",Equipo!AQ11,IF($H$5="Seguridad",Equipo!AS11,IF($H$5="Soldado",Equipo!AU11,IF($H$5="Tecno",Equipo!AW11,IF($H$5="Ninguna",Equipo!AY11,"-"))))))))))))))))))))))))))</f>
        <v>0</v>
      </c>
      <c r="AN33" s="83">
        <f>+IF($H$5="Agente",Equipo!B11,IF($H$5="Camorrista",Equipo!D11,IF($H$5="Cazarrecompensas",Equipo!F12,IF($H$5="Científico",Equipo!H12,IF($H$5="Comerciante",Equipo!J12,IF($H$5="Conductor",Equipo!L12,IF($H$5="Deportista",Equipo!N11,IF($H$5="Diletante",Equipo!P12,IF($H$5="Estafador",Equipo!R12,IF($H$5="Explorador",Equipo!T11,IF($H$5="Hacker",Equipo!V11,IF($H$5="Ilustrado",Equipo!X11,IF($H$5="Médico",Equipo!Z11,IF($H$5="Mercante",Equipo!AB11,IF($H$5="Miliciano",Equipo!AD11,IF($H$5="Misionero",Equipo!AF11,IF($H$5="Oficial militar",Equipo!AH11,IF($H$5="Piloto de combate",Equipo!AJ11,IF($H$5="Político",Equipo!AL11,IF($H$5="Prospector",Equipo!AN11,IF($H$5="Protocolo",Equipo!AP11,IF($H$5="Reportero gráfico",Equipo!AR11,IF($H$5="Seguridad",Equipo!AT11,IF($H$5="Soldado",Equipo!AV11,IF($H$5="Tecno",Equipo!AX11,IF($H$5="Ninguna",Equipo!AZ11,"-"))))))))))))))))))))))))))</f>
        <v>0</v>
      </c>
    </row>
    <row r="34" spans="1:40" s="19" customFormat="1" ht="15.75" x14ac:dyDescent="0.2">
      <c r="A34" s="42"/>
      <c r="B34" s="68" t="s">
        <v>45</v>
      </c>
      <c r="C34" s="61">
        <f t="shared" ca="1" si="26"/>
        <v>4</v>
      </c>
      <c r="D34" s="61" t="str">
        <f>+IF($H$5="Mercante",8,IF($H$5="Oficial militar",13," "))</f>
        <v xml:space="preserve"> </v>
      </c>
      <c r="E34" s="66"/>
      <c r="F34" s="63">
        <f>IF(D34&lt;&gt;" ",+$O$6,0)</f>
        <v>0</v>
      </c>
      <c r="G34" s="64">
        <f ca="1">+MAX(SUM(C34:F34),$G$33)</f>
        <v>4</v>
      </c>
      <c r="H34" s="60"/>
      <c r="I34" s="61"/>
      <c r="J34" s="61"/>
      <c r="K34" s="66"/>
      <c r="L34" s="63"/>
      <c r="M34" s="64"/>
      <c r="N34" s="60"/>
      <c r="O34" s="61"/>
      <c r="P34" s="61"/>
      <c r="Q34" s="66"/>
      <c r="R34" s="63"/>
      <c r="S34" s="64"/>
      <c r="T34" s="60"/>
      <c r="U34" s="61"/>
      <c r="V34" s="61"/>
      <c r="W34" s="66"/>
      <c r="X34" s="63"/>
      <c r="Y34" s="64"/>
      <c r="Z34" s="60"/>
      <c r="AA34" s="61"/>
      <c r="AB34" s="61"/>
      <c r="AC34" s="66"/>
      <c r="AD34" s="63"/>
      <c r="AE34" s="64"/>
      <c r="AF34" s="68" t="s">
        <v>111</v>
      </c>
      <c r="AG34" s="61">
        <f t="shared" ca="1" si="29"/>
        <v>4</v>
      </c>
      <c r="AH34" s="61" t="str">
        <f>+IF($H$5="Prospector",5," ")</f>
        <v xml:space="preserve"> </v>
      </c>
      <c r="AI34" s="66"/>
      <c r="AJ34" s="63">
        <f>IF(AH34&lt;&gt;" ",+$O$6,0)</f>
        <v>0</v>
      </c>
      <c r="AK34" s="64">
        <f t="shared" ca="1" si="30"/>
        <v>4</v>
      </c>
      <c r="AL34" s="56"/>
      <c r="AM34" s="59">
        <f>+IF($H$5="Agente",Equipo!A12,IF($H$5="Camorrista",Equipo!C12,IF($H$5="Cazarrecompensas",Equipo!E13,IF($H$5="Científico",Equipo!G13,IF($H$5="Comerciante",Equipo!I13,IF($H$5="Conductor",Equipo!K13,IF($H$5="Deportista",Equipo!M12,IF($H$5="Diletante",Equipo!O13,IF($H$5="Estafador",Equipo!Q13,IF($H$5="Explorador",Equipo!S12,IF($H$5="Hacker",Equipo!U12,IF($H$5="Ilustrado",Equipo!W12,IF($H$5="Médico",Equipo!Y12,IF($H$5="Mercante",Equipo!AA12,IF($H$5="Miliciano",Equipo!AC12,IF($H$5="Misionero",Equipo!AE12,IF($H$5="Oficial militar",Equipo!AG12,IF($H$5="Piloto de combate",Equipo!AI12,IF($H$5="Político",Equipo!AK12,IF($H$5="Prospector",Equipo!AM12,IF($H$5="Protocolo",Equipo!AO12,IF($H$5="Reportero gráfico",Equipo!AQ12,IF($H$5="Seguridad",Equipo!AS12,IF($H$5="Soldado",Equipo!AU12,IF($H$5="Tecno",Equipo!AW12,IF($H$5="Ninguna",Equipo!AY12,"-"))))))))))))))))))))))))))</f>
        <v>0</v>
      </c>
      <c r="AN34" s="83">
        <f>+IF($H$5="Agente",Equipo!B12,IF($H$5="Camorrista",Equipo!D12,IF($H$5="Cazarrecompensas",Equipo!F13,IF($H$5="Científico",Equipo!H13,IF($H$5="Comerciante",Equipo!J13,IF($H$5="Conductor",Equipo!L13,IF($H$5="Deportista",Equipo!N12,IF($H$5="Diletante",Equipo!P13,IF($H$5="Estafador",Equipo!R13,IF($H$5="Explorador",Equipo!T12,IF($H$5="Hacker",Equipo!V12,IF($H$5="Ilustrado",Equipo!X12,IF($H$5="Médico",Equipo!Z12,IF($H$5="Mercante",Equipo!AB12,IF($H$5="Miliciano",Equipo!AD12,IF($H$5="Misionero",Equipo!AF12,IF($H$5="Oficial militar",Equipo!AH12,IF($H$5="Piloto de combate",Equipo!AJ12,IF($H$5="Político",Equipo!AL12,IF($H$5="Prospector",Equipo!AN12,IF($H$5="Protocolo",Equipo!AP12,IF($H$5="Reportero gráfico",Equipo!AR12,IF($H$5="Seguridad",Equipo!AT12,IF($H$5="Soldado",Equipo!AV12,IF($H$5="Tecno",Equipo!AX12,IF($H$5="Ninguna",Equipo!AZ12,"-"))))))))))))))))))))))))))</f>
        <v>0</v>
      </c>
    </row>
    <row r="35" spans="1:40" s="19" customFormat="1" ht="15.75" x14ac:dyDescent="0.2">
      <c r="A35" s="42"/>
      <c r="B35" s="68" t="s">
        <v>46</v>
      </c>
      <c r="C35" s="61">
        <f t="shared" ca="1" si="26"/>
        <v>4</v>
      </c>
      <c r="D35" s="61" t="s">
        <v>287</v>
      </c>
      <c r="E35" s="66"/>
      <c r="F35" s="63">
        <f>IF(D35&lt;&gt;" ",+$O$6,0)</f>
        <v>0</v>
      </c>
      <c r="G35" s="64">
        <f t="shared" ref="G35:G36" ca="1" si="31">+MAX(SUM(C35:F35),$G$33)</f>
        <v>4</v>
      </c>
      <c r="H35" s="60"/>
      <c r="I35" s="61"/>
      <c r="J35" s="61"/>
      <c r="K35" s="66"/>
      <c r="L35" s="63"/>
      <c r="M35" s="64"/>
      <c r="N35" s="60"/>
      <c r="O35" s="61"/>
      <c r="P35" s="61"/>
      <c r="Q35" s="66"/>
      <c r="R35" s="63"/>
      <c r="S35" s="64"/>
      <c r="T35" s="60"/>
      <c r="U35" s="61"/>
      <c r="V35" s="61"/>
      <c r="W35" s="66"/>
      <c r="X35" s="63"/>
      <c r="Y35" s="64"/>
      <c r="Z35" s="60"/>
      <c r="AA35" s="61"/>
      <c r="AB35" s="61"/>
      <c r="AC35" s="66"/>
      <c r="AD35" s="63"/>
      <c r="AE35" s="64"/>
      <c r="AF35" s="68" t="s">
        <v>102</v>
      </c>
      <c r="AG35" s="61">
        <f t="shared" ca="1" si="29"/>
        <v>4</v>
      </c>
      <c r="AH35" s="61" t="str">
        <f>+IF(OR($H$5="Oficial militar",$H$5="Prospector"),5,IF($H$5="Tecno",10," "))</f>
        <v xml:space="preserve"> </v>
      </c>
      <c r="AI35" s="66"/>
      <c r="AJ35" s="63">
        <f>IF(AH35&lt;&gt;" ",+$O$6,0)</f>
        <v>0</v>
      </c>
      <c r="AK35" s="64">
        <f t="shared" ca="1" si="30"/>
        <v>4</v>
      </c>
      <c r="AL35" s="56"/>
      <c r="AM35" s="59">
        <f>+IF($H$5="Agente",Equipo!A13,IF($H$5="Camorrista",Equipo!C13,IF($H$5="Cazarrecompensas",Equipo!E14,IF($H$5="Científico",Equipo!G14,IF($H$5="Comerciante",Equipo!I14,IF($H$5="Conductor",Equipo!K14,IF($H$5="Deportista",Equipo!M13,IF($H$5="Diletante",Equipo!O14,IF($H$5="Estafador",Equipo!Q14,IF($H$5="Explorador",Equipo!S13,IF($H$5="Hacker",Equipo!U13,IF($H$5="Ilustrado",Equipo!W13,IF($H$5="Médico",Equipo!Y13,IF($H$5="Mercante",Equipo!AA13,IF($H$5="Miliciano",Equipo!AC13,IF($H$5="Misionero",Equipo!AE13,IF($H$5="Oficial militar",Equipo!AG13,IF($H$5="Piloto de combate",Equipo!AI13,IF($H$5="Político",Equipo!AK13,IF($H$5="Prospector",Equipo!AM13,IF($H$5="Protocolo",Equipo!AO13,IF($H$5="Reportero gráfico",Equipo!AQ13,IF($H$5="Seguridad",Equipo!AS13,IF($H$5="Soldado",Equipo!AU13,IF($H$5="Tecno",Equipo!AW13,IF($H$5="Ninguna",Equipo!AY13,"-"))))))))))))))))))))))))))</f>
        <v>0</v>
      </c>
      <c r="AN35" s="83">
        <f>+IF($H$5="Agente",Equipo!B13,IF($H$5="Camorrista",Equipo!D13,IF($H$5="Cazarrecompensas",Equipo!F14,IF($H$5="Científico",Equipo!H14,IF($H$5="Comerciante",Equipo!J14,IF($H$5="Conductor",Equipo!L14,IF($H$5="Deportista",Equipo!N13,IF($H$5="Diletante",Equipo!P14,IF($H$5="Estafador",Equipo!R14,IF($H$5="Explorador",Equipo!T13,IF($H$5="Hacker",Equipo!V13,IF($H$5="Ilustrado",Equipo!X13,IF($H$5="Médico",Equipo!Z13,IF($H$5="Mercante",Equipo!AB13,IF($H$5="Miliciano",Equipo!AD13,IF($H$5="Misionero",Equipo!AF13,IF($H$5="Oficial militar",Equipo!AH13,IF($H$5="Piloto de combate",Equipo!AJ13,IF($H$5="Político",Equipo!AL13,IF($H$5="Prospector",Equipo!AN13,IF($H$5="Protocolo",Equipo!AP13,IF($H$5="Reportero gráfico",Equipo!AR13,IF($H$5="Seguridad",Equipo!AT13,IF($H$5="Soldado",Equipo!AV13,IF($H$5="Tecno",Equipo!AX13,IF($H$5="Ninguna",Equipo!AZ13,"-"))))))))))))))))))))))))))</f>
        <v>0</v>
      </c>
    </row>
    <row r="36" spans="1:40" s="19" customFormat="1" ht="15.75" x14ac:dyDescent="0.2">
      <c r="A36" s="42"/>
      <c r="B36" s="68" t="s">
        <v>47</v>
      </c>
      <c r="C36" s="61">
        <f t="shared" ca="1" si="26"/>
        <v>4</v>
      </c>
      <c r="D36" s="61" t="str">
        <f>+IF($H$5="Oficial militar",13," ")</f>
        <v xml:space="preserve"> </v>
      </c>
      <c r="E36" s="66"/>
      <c r="F36" s="63">
        <f>IF(D36&lt;&gt;" ",+$O$6,0)</f>
        <v>0</v>
      </c>
      <c r="G36" s="64">
        <f t="shared" ca="1" si="31"/>
        <v>4</v>
      </c>
      <c r="H36" s="60"/>
      <c r="I36" s="61"/>
      <c r="J36" s="61"/>
      <c r="K36" s="66"/>
      <c r="L36" s="63"/>
      <c r="M36" s="64"/>
      <c r="N36" s="60"/>
      <c r="O36" s="61"/>
      <c r="P36" s="61"/>
      <c r="Q36" s="66"/>
      <c r="R36" s="63"/>
      <c r="S36" s="64"/>
      <c r="T36" s="60"/>
      <c r="U36" s="61"/>
      <c r="V36" s="61"/>
      <c r="W36" s="66"/>
      <c r="X36" s="63"/>
      <c r="Y36" s="64"/>
      <c r="Z36" s="60"/>
      <c r="AA36" s="61"/>
      <c r="AB36" s="61"/>
      <c r="AC36" s="66"/>
      <c r="AD36" s="63"/>
      <c r="AE36" s="64"/>
      <c r="AF36" s="68" t="s">
        <v>103</v>
      </c>
      <c r="AG36" s="61">
        <f t="shared" ca="1" si="29"/>
        <v>4</v>
      </c>
      <c r="AH36" s="61" t="str">
        <f>+IF($H$5="Tecno",10," ")</f>
        <v xml:space="preserve"> </v>
      </c>
      <c r="AI36" s="66"/>
      <c r="AJ36" s="63">
        <f>IF(AH36&lt;&gt;" ",+$O$6,0)</f>
        <v>0</v>
      </c>
      <c r="AK36" s="64">
        <f t="shared" ca="1" si="30"/>
        <v>4</v>
      </c>
      <c r="AL36" s="56"/>
      <c r="AM36" s="59">
        <f>+IF($H$5="Agente",Equipo!A14,IF($H$5="Camorrista",Equipo!C14,IF($H$5="Cazarrecompensas",Equipo!E15,IF($H$5="Científico",Equipo!G15,IF($H$5="Comerciante",Equipo!I15,IF($H$5="Conductor",Equipo!K15,IF($H$5="Deportista",Equipo!M14,IF($H$5="Diletante",Equipo!O15,IF($H$5="Estafador",Equipo!Q15,IF($H$5="Explorador",Equipo!S14,IF($H$5="Hacker",Equipo!U14,IF($H$5="Ilustrado",Equipo!W14,IF($H$5="Médico",Equipo!Y14,IF($H$5="Mercante",Equipo!AA14,IF($H$5="Miliciano",Equipo!AC14,IF($H$5="Misionero",Equipo!AE14,IF($H$5="Oficial militar",Equipo!AG14,IF($H$5="Piloto de combate",Equipo!AI14,IF($H$5="Político",Equipo!AK14,IF($H$5="Prospector",Equipo!AM14,IF($H$5="Protocolo",Equipo!AO14,IF($H$5="Reportero gráfico",Equipo!AQ14,IF($H$5="Seguridad",Equipo!AS14,IF($H$5="Soldado",Equipo!AU14,IF($H$5="Tecno",Equipo!AW14,IF($H$5="Ninguna",Equipo!AY14,"-"))))))))))))))))))))))))))</f>
        <v>0</v>
      </c>
      <c r="AN36" s="84">
        <f>+IF($H$5="Agente",Equipo!B14,IF($H$5="Camorrista",Equipo!D14,IF($H$5="Cazarrecompensas",Equipo!F15,IF($H$5="Científico",Equipo!H15,IF($H$5="Comerciante",Equipo!J15,IF($H$5="Conductor",Equipo!L15,IF($H$5="Deportista",Equipo!N14,IF($H$5="Diletante",Equipo!P15,IF($H$5="Estafador",Equipo!R15,IF($H$5="Explorador",Equipo!T14,IF($H$5="Hacker",Equipo!V14,IF($H$5="Ilustrado",Equipo!X14,IF($H$5="Médico",Equipo!Z14,IF($H$5="Mercante",Equipo!AB14,IF($H$5="Miliciano",Equipo!AD14,IF($H$5="Misionero",Equipo!AF14,IF($H$5="Oficial militar",Equipo!AH14,IF($H$5="Piloto de combate",Equipo!AJ14,IF($H$5="Político",Equipo!AL14,IF($H$5="Prospector",Equipo!AN14,IF($H$5="Protocolo",Equipo!AP14,IF($H$5="Reportero gráfico",Equipo!AR14,IF($H$5="Seguridad",Equipo!AT14,IF($H$5="Soldado",Equipo!AV14,IF($H$5="Tecno",Equipo!AX14,IF($H$5="Ninguna",Equipo!AZ14,"-"))))))))))))))))))))))))))</f>
        <v>0</v>
      </c>
    </row>
    <row r="37" spans="1:40" s="19" customFormat="1" ht="15.75" x14ac:dyDescent="0.2">
      <c r="A37" s="42"/>
      <c r="B37" s="60" t="s">
        <v>280</v>
      </c>
      <c r="C37" s="61">
        <f ca="1">+$S$8</f>
        <v>9</v>
      </c>
      <c r="D37" s="61">
        <f>10+IF($H$5="Protocolo",6,0)</f>
        <v>10</v>
      </c>
      <c r="E37" s="66"/>
      <c r="F37" s="63">
        <v>0</v>
      </c>
      <c r="G37" s="64">
        <f ca="1">+SUM(C37,D37:F37)</f>
        <v>19</v>
      </c>
      <c r="H37" s="60"/>
      <c r="I37" s="61"/>
      <c r="J37" s="61"/>
      <c r="K37" s="66"/>
      <c r="L37" s="63"/>
      <c r="M37" s="64"/>
      <c r="N37" s="60"/>
      <c r="O37" s="61"/>
      <c r="P37" s="61"/>
      <c r="Q37" s="66"/>
      <c r="R37" s="63"/>
      <c r="S37" s="64"/>
      <c r="T37" s="60"/>
      <c r="U37" s="61"/>
      <c r="V37" s="61"/>
      <c r="W37" s="66"/>
      <c r="X37" s="63"/>
      <c r="Y37" s="64"/>
      <c r="Z37" s="60"/>
      <c r="AA37" s="61"/>
      <c r="AB37" s="61"/>
      <c r="AC37" s="66"/>
      <c r="AD37" s="63"/>
      <c r="AE37" s="64"/>
      <c r="AF37" s="60"/>
      <c r="AG37" s="61"/>
      <c r="AH37" s="61"/>
      <c r="AI37" s="66"/>
      <c r="AJ37" s="63"/>
      <c r="AK37" s="64"/>
      <c r="AL37" s="56"/>
      <c r="AM37" s="59">
        <f>+IF($H$5="Agente",Equipo!A15,IF($H$5="Camorrista",Equipo!C15,IF($H$5="Cazarrecompensas",Equipo!E16,IF($H$5="Científico",Equipo!G16,IF($H$5="Comerciante",Equipo!I16,IF($H$5="Conductor",Equipo!K16,IF($H$5="Deportista",Equipo!M15,IF($H$5="Diletante",Equipo!O16,IF($H$5="Estafador",Equipo!Q16,IF($H$5="Explorador",Equipo!S15,IF($H$5="Hacker",Equipo!U15,IF($H$5="Ilustrado",Equipo!W15,IF($H$5="Médico",Equipo!Y15,IF($H$5="Mercante",Equipo!AA15,IF($H$5="Miliciano",Equipo!AC15,IF($H$5="Misionero",Equipo!AE15,IF($H$5="Oficial militar",Equipo!AG15,IF($H$5="Piloto de combate",Equipo!AI15,IF($H$5="Político",Equipo!AK15,IF($H$5="Prospector",Equipo!AM15,IF($H$5="Protocolo",Equipo!AO15,IF($H$5="Reportero gráfico",Equipo!AQ15,IF($H$5="Seguridad",Equipo!AS15,IF($H$5="Soldado",Equipo!AU15,IF($H$5="Tecno",Equipo!AW15,IF($H$5="Ninguna",Equipo!AY15,"-"))))))))))))))))))))))))))</f>
        <v>0</v>
      </c>
      <c r="AN37" s="83">
        <f>+IF($H$5="Agente",Equipo!B15,IF($H$5="Camorrista",Equipo!D15,IF($H$5="Cazarrecompensas",Equipo!F16,IF($H$5="Científico",Equipo!H16,IF($H$5="Comerciante",Equipo!J16,IF($H$5="Conductor",Equipo!L16,IF($H$5="Deportista",Equipo!N15,IF($H$5="Diletante",Equipo!P16,IF($H$5="Estafador",Equipo!R16,IF($H$5="Explorador",Equipo!T15,IF($H$5="Hacker",Equipo!V15,IF($H$5="Ilustrado",Equipo!X15,IF($H$5="Médico",Equipo!Z15,IF($H$5="Mercante",Equipo!AB15,IF($H$5="Miliciano",Equipo!AD15,IF($H$5="Misionero",Equipo!AF15,IF($H$5="Oficial militar",Equipo!AH15,IF($H$5="Piloto de combate",Equipo!AJ15,IF($H$5="Político",Equipo!AL15,IF($H$5="Prospector",Equipo!AN15,IF($H$5="Protocolo",Equipo!AP15,IF($H$5="Reportero gráfico",Equipo!AR15,IF($H$5="Seguridad",Equipo!AT15,IF($H$5="Soldado",Equipo!AV15,IF($H$5="Tecno",Equipo!AX15,IF($H$5="Ninguna",Equipo!AZ15,"-"))))))))))))))))))))))))))</f>
        <v>0</v>
      </c>
    </row>
    <row r="38" spans="1:40" s="19" customFormat="1" ht="15.75" x14ac:dyDescent="0.2">
      <c r="A38" s="42"/>
      <c r="B38" s="60" t="s">
        <v>281</v>
      </c>
      <c r="C38" s="61">
        <f ca="1">+$S$9</f>
        <v>4</v>
      </c>
      <c r="D38" s="61" t="str">
        <f>+IF($H$5="Protocolo",12," ")</f>
        <v xml:space="preserve"> </v>
      </c>
      <c r="E38" s="66"/>
      <c r="F38" s="63">
        <f>IF(D38&lt;&gt;" ",+$O$6,0)</f>
        <v>0</v>
      </c>
      <c r="G38" s="64">
        <f ca="1">+SUM(C38:F38)</f>
        <v>4</v>
      </c>
      <c r="H38" s="60"/>
      <c r="I38" s="61"/>
      <c r="J38" s="61"/>
      <c r="K38" s="66"/>
      <c r="L38" s="63"/>
      <c r="M38" s="64"/>
      <c r="N38" s="60"/>
      <c r="O38" s="61"/>
      <c r="P38" s="61"/>
      <c r="Q38" s="66"/>
      <c r="R38" s="63"/>
      <c r="S38" s="64"/>
      <c r="T38" s="60"/>
      <c r="U38" s="61"/>
      <c r="V38" s="61"/>
      <c r="W38" s="66"/>
      <c r="X38" s="63"/>
      <c r="Y38" s="64"/>
      <c r="Z38" s="60"/>
      <c r="AA38" s="61"/>
      <c r="AB38" s="61"/>
      <c r="AC38" s="66"/>
      <c r="AD38" s="63"/>
      <c r="AE38" s="64"/>
      <c r="AF38" s="60"/>
      <c r="AG38" s="61"/>
      <c r="AH38" s="61"/>
      <c r="AI38" s="66"/>
      <c r="AJ38" s="63"/>
      <c r="AK38" s="64"/>
      <c r="AL38" s="56"/>
      <c r="AM38" s="59">
        <f>+IF($H$5="Agente",Equipo!A16,IF($H$5="Camorrista",Equipo!C16,IF($H$5="Cazarrecompensas",Equipo!E17,IF($H$5="Científico",Equipo!G17,IF($H$5="Comerciante",Equipo!I17,IF($H$5="Conductor",Equipo!K17,IF($H$5="Deportista",Equipo!M16,IF($H$5="Diletante",Equipo!O17,IF($H$5="Estafador",Equipo!Q17,IF($H$5="Explorador",Equipo!S16,IF($H$5="Hacker",Equipo!U16,IF($H$5="Ilustrado",Equipo!W16,IF($H$5="Médico",Equipo!Y16,IF($H$5="Mercante",Equipo!AA16,IF($H$5="Miliciano",Equipo!AC16,IF($H$5="Misionero",Equipo!AE16,IF($H$5="Oficial militar",Equipo!AG16,IF($H$5="Piloto de combate",Equipo!AI16,IF($H$5="Político",Equipo!AK16,IF($H$5="Prospector",Equipo!AM16,IF($H$5="Protocolo",Equipo!AO16,IF($H$5="Reportero gráfico",Equipo!AQ16,IF($H$5="Seguridad",Equipo!AS16,IF($H$5="Soldado",Equipo!AU16,IF($H$5="Tecno",Equipo!AW16,IF($H$5="Ninguna",Equipo!AY16,"-"))))))))))))))))))))))))))</f>
        <v>0</v>
      </c>
      <c r="AN38" s="84">
        <f>+IF($H$5="Agente",Equipo!B16,IF($H$5="Camorrista",Equipo!D16,IF($H$5="Cazarrecompensas",Equipo!F17,IF($H$5="Científico",Equipo!H17,IF($H$5="Comerciante",Equipo!J17,IF($H$5="Conductor",Equipo!L17,IF($H$5="Deportista",Equipo!N16,IF($H$5="Diletante",Equipo!P17,IF($H$5="Estafador",Equipo!R17,IF($H$5="Explorador",Equipo!T16,IF($H$5="Hacker",Equipo!V16,IF($H$5="Ilustrado",Equipo!X16,IF($H$5="Médico",Equipo!Z16,IF($H$5="Mercante",Equipo!AB16,IF($H$5="Miliciano",Equipo!AD16,IF($H$5="Misionero",Equipo!AF16,IF($H$5="Oficial militar",Equipo!AH16,IF($H$5="Piloto de combate",Equipo!AJ16,IF($H$5="Político",Equipo!AL16,IF($H$5="Prospector",Equipo!AN16,IF($H$5="Protocolo",Equipo!AP16,IF($H$5="Reportero gráfico",Equipo!AR16,IF($H$5="Seguridad",Equipo!AT16,IF($H$5="Soldado",Equipo!AV16,IF($H$5="Tecno",Equipo!AX16,IF($H$5="Ninguna",Equipo!AZ16,"-"))))))))))))))))))))))))))</f>
        <v>0</v>
      </c>
    </row>
    <row r="39" spans="1:40" s="19" customFormat="1" ht="18" x14ac:dyDescent="0.2">
      <c r="A39" s="42"/>
      <c r="B39" s="60" t="s">
        <v>281</v>
      </c>
      <c r="C39" s="61">
        <f ca="1">+$S$9</f>
        <v>4</v>
      </c>
      <c r="D39" s="61" t="str">
        <f>+IF($H$5="Protocolo",12," ")</f>
        <v xml:space="preserve"> </v>
      </c>
      <c r="E39" s="66"/>
      <c r="F39" s="63">
        <f>IF(D39&lt;&gt;" ",+$O$6,0)</f>
        <v>0</v>
      </c>
      <c r="G39" s="64">
        <f t="shared" ref="G39:G40" ca="1" si="32">+SUM(C39:F39)</f>
        <v>4</v>
      </c>
      <c r="H39" s="60"/>
      <c r="I39" s="61"/>
      <c r="J39" s="61"/>
      <c r="K39" s="66"/>
      <c r="L39" s="63"/>
      <c r="M39" s="64"/>
      <c r="N39" s="60"/>
      <c r="O39" s="61"/>
      <c r="P39" s="61"/>
      <c r="Q39" s="66"/>
      <c r="R39" s="63"/>
      <c r="S39" s="64"/>
      <c r="T39" s="60"/>
      <c r="U39" s="61"/>
      <c r="V39" s="61"/>
      <c r="W39" s="66"/>
      <c r="X39" s="63"/>
      <c r="Y39" s="64"/>
      <c r="Z39" s="60"/>
      <c r="AA39" s="61"/>
      <c r="AB39" s="61"/>
      <c r="AC39" s="66"/>
      <c r="AD39" s="63"/>
      <c r="AE39" s="64"/>
      <c r="AF39" s="60"/>
      <c r="AG39" s="61"/>
      <c r="AH39" s="61"/>
      <c r="AI39" s="66"/>
      <c r="AJ39" s="63"/>
      <c r="AK39" s="64"/>
      <c r="AL39" s="56"/>
      <c r="AM39" s="55" t="s">
        <v>479</v>
      </c>
      <c r="AN39" s="81">
        <f ca="1">+RANDBETWEEN(1,500)</f>
        <v>211</v>
      </c>
    </row>
    <row r="40" spans="1:40" s="19" customFormat="1" ht="16.5" thickBot="1" x14ac:dyDescent="0.25">
      <c r="A40" s="42"/>
      <c r="B40" s="70" t="s">
        <v>49</v>
      </c>
      <c r="C40" s="71">
        <f ca="1">+$S$9</f>
        <v>4</v>
      </c>
      <c r="D40" s="71" t="str">
        <f>+IF($H$5="Médico",12," ")</f>
        <v xml:space="preserve"> </v>
      </c>
      <c r="E40" s="72"/>
      <c r="F40" s="73">
        <f>IF(D40&lt;&gt;" ",+$O$6,0)</f>
        <v>0</v>
      </c>
      <c r="G40" s="74">
        <f t="shared" ca="1" si="32"/>
        <v>4</v>
      </c>
      <c r="H40" s="70"/>
      <c r="I40" s="71"/>
      <c r="J40" s="71"/>
      <c r="K40" s="72"/>
      <c r="L40" s="73"/>
      <c r="M40" s="74"/>
      <c r="N40" s="70"/>
      <c r="O40" s="71"/>
      <c r="P40" s="71"/>
      <c r="Q40" s="72"/>
      <c r="R40" s="73"/>
      <c r="S40" s="74"/>
      <c r="T40" s="70"/>
      <c r="U40" s="71"/>
      <c r="V40" s="71"/>
      <c r="W40" s="72"/>
      <c r="X40" s="73"/>
      <c r="Y40" s="74"/>
      <c r="Z40" s="70"/>
      <c r="AA40" s="71"/>
      <c r="AB40" s="71"/>
      <c r="AC40" s="72"/>
      <c r="AD40" s="73"/>
      <c r="AE40" s="74"/>
      <c r="AF40" s="70"/>
      <c r="AG40" s="71"/>
      <c r="AH40" s="71"/>
      <c r="AI40" s="72"/>
      <c r="AJ40" s="73"/>
      <c r="AK40" s="74"/>
      <c r="AL40" s="56"/>
      <c r="AM40" s="57"/>
      <c r="AN40" s="58"/>
    </row>
    <row r="41" spans="1:40" ht="15.75" thickBot="1" x14ac:dyDescent="0.25"/>
    <row r="42" spans="1:40" s="19" customFormat="1" ht="18.75" thickBot="1" x14ac:dyDescent="0.4">
      <c r="B42" s="133"/>
      <c r="C42" s="134"/>
      <c r="D42" s="134"/>
      <c r="E42" s="149" t="s">
        <v>546</v>
      </c>
      <c r="F42" s="149"/>
      <c r="G42" s="150" t="s">
        <v>230</v>
      </c>
      <c r="K42" s="153" t="s">
        <v>547</v>
      </c>
      <c r="L42" s="151"/>
      <c r="M42" s="151"/>
      <c r="N42" s="151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51"/>
      <c r="AB42" s="151"/>
      <c r="AC42" s="151"/>
      <c r="AD42" s="151"/>
      <c r="AE42" s="151"/>
      <c r="AF42" s="151"/>
      <c r="AG42" s="151"/>
      <c r="AH42" s="151"/>
      <c r="AI42" s="152"/>
      <c r="AM42" s="116" t="s">
        <v>538</v>
      </c>
      <c r="AN42" s="117"/>
    </row>
    <row r="43" spans="1:40" s="19" customFormat="1" ht="16.5" customHeight="1" x14ac:dyDescent="0.2">
      <c r="B43" s="141" t="s">
        <v>539</v>
      </c>
      <c r="C43" s="137"/>
      <c r="D43" s="137"/>
      <c r="E43" s="143"/>
      <c r="F43" s="137"/>
      <c r="G43" s="138"/>
      <c r="K43" s="128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29"/>
      <c r="W43" s="129"/>
      <c r="X43" s="129"/>
      <c r="Y43" s="129"/>
      <c r="Z43" s="129"/>
      <c r="AA43" s="129"/>
      <c r="AB43" s="129"/>
      <c r="AC43" s="129"/>
      <c r="AD43" s="129"/>
      <c r="AE43" s="129"/>
      <c r="AF43" s="129"/>
      <c r="AG43" s="129"/>
      <c r="AH43" s="129"/>
      <c r="AI43" s="42"/>
      <c r="AM43" s="112"/>
      <c r="AN43" s="113"/>
    </row>
    <row r="44" spans="1:40" s="19" customFormat="1" ht="15.75" x14ac:dyDescent="0.2">
      <c r="B44" s="141"/>
      <c r="C44" s="137"/>
      <c r="D44" s="137"/>
      <c r="E44" s="143"/>
      <c r="F44" s="137"/>
      <c r="G44" s="138"/>
      <c r="K44" s="128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42"/>
      <c r="AM44" s="114"/>
      <c r="AN44" s="115"/>
    </row>
    <row r="45" spans="1:40" s="19" customFormat="1" ht="16.5" customHeight="1" x14ac:dyDescent="0.2">
      <c r="B45" s="145" t="s">
        <v>540</v>
      </c>
      <c r="C45" s="146"/>
      <c r="D45" s="146"/>
      <c r="E45" s="147"/>
      <c r="F45" s="146"/>
      <c r="G45" s="148"/>
      <c r="K45" s="128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42"/>
      <c r="AM45" s="114"/>
      <c r="AN45" s="115"/>
    </row>
    <row r="46" spans="1:40" s="19" customFormat="1" ht="15.75" x14ac:dyDescent="0.2">
      <c r="B46" s="145"/>
      <c r="C46" s="146"/>
      <c r="D46" s="146"/>
      <c r="E46" s="147"/>
      <c r="F46" s="146"/>
      <c r="G46" s="148"/>
      <c r="K46" s="128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29"/>
      <c r="W46" s="129"/>
      <c r="X46" s="129"/>
      <c r="Y46" s="129"/>
      <c r="Z46" s="129"/>
      <c r="AA46" s="129"/>
      <c r="AB46" s="129"/>
      <c r="AC46" s="129"/>
      <c r="AD46" s="129"/>
      <c r="AE46" s="129"/>
      <c r="AF46" s="129"/>
      <c r="AG46" s="129"/>
      <c r="AH46" s="129"/>
      <c r="AI46" s="42"/>
      <c r="AM46" s="114"/>
      <c r="AN46" s="115"/>
    </row>
    <row r="47" spans="1:40" s="19" customFormat="1" ht="16.5" customHeight="1" x14ac:dyDescent="0.2">
      <c r="B47" s="141" t="s">
        <v>541</v>
      </c>
      <c r="C47" s="137"/>
      <c r="D47" s="137"/>
      <c r="E47" s="143"/>
      <c r="F47" s="137"/>
      <c r="G47" s="138"/>
      <c r="K47" s="128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42"/>
      <c r="AM47" s="114"/>
      <c r="AN47" s="115"/>
    </row>
    <row r="48" spans="1:40" s="19" customFormat="1" ht="15.75" x14ac:dyDescent="0.2">
      <c r="B48" s="141"/>
      <c r="C48" s="137"/>
      <c r="D48" s="137"/>
      <c r="E48" s="143"/>
      <c r="F48" s="137"/>
      <c r="G48" s="138"/>
      <c r="K48" s="128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42"/>
      <c r="AM48" s="114"/>
      <c r="AN48" s="115"/>
    </row>
    <row r="49" spans="2:40" s="19" customFormat="1" ht="16.5" customHeight="1" x14ac:dyDescent="0.2">
      <c r="B49" s="145" t="s">
        <v>542</v>
      </c>
      <c r="C49" s="146"/>
      <c r="D49" s="146"/>
      <c r="E49" s="147"/>
      <c r="F49" s="146"/>
      <c r="G49" s="148"/>
      <c r="K49" s="128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42"/>
      <c r="AM49" s="114"/>
      <c r="AN49" s="115"/>
    </row>
    <row r="50" spans="2:40" s="19" customFormat="1" ht="15.75" x14ac:dyDescent="0.2">
      <c r="B50" s="145"/>
      <c r="C50" s="146"/>
      <c r="D50" s="146"/>
      <c r="E50" s="147"/>
      <c r="F50" s="146"/>
      <c r="G50" s="148"/>
      <c r="K50" s="128"/>
      <c r="L50" s="129"/>
      <c r="M50" s="129"/>
      <c r="N50" s="129"/>
      <c r="O50" s="129"/>
      <c r="P50" s="129"/>
      <c r="Q50" s="129"/>
      <c r="R50" s="129"/>
      <c r="S50" s="129"/>
      <c r="T50" s="129"/>
      <c r="U50" s="129"/>
      <c r="V50" s="129"/>
      <c r="W50" s="129"/>
      <c r="X50" s="129"/>
      <c r="Y50" s="129"/>
      <c r="Z50" s="129"/>
      <c r="AA50" s="129"/>
      <c r="AB50" s="129"/>
      <c r="AC50" s="129"/>
      <c r="AD50" s="129"/>
      <c r="AE50" s="129"/>
      <c r="AF50" s="129"/>
      <c r="AG50" s="129"/>
      <c r="AH50" s="129"/>
      <c r="AI50" s="42"/>
      <c r="AM50" s="114"/>
      <c r="AN50" s="115"/>
    </row>
    <row r="51" spans="2:40" s="19" customFormat="1" ht="16.5" customHeight="1" x14ac:dyDescent="0.2">
      <c r="B51" s="141" t="s">
        <v>543</v>
      </c>
      <c r="C51" s="137"/>
      <c r="D51" s="137"/>
      <c r="E51" s="143"/>
      <c r="F51" s="137"/>
      <c r="G51" s="138"/>
      <c r="K51" s="128"/>
      <c r="L51" s="129"/>
      <c r="M51" s="129"/>
      <c r="N51" s="129"/>
      <c r="O51" s="129"/>
      <c r="P51" s="129"/>
      <c r="Q51" s="129"/>
      <c r="R51" s="129"/>
      <c r="S51" s="129"/>
      <c r="T51" s="129"/>
      <c r="U51" s="129"/>
      <c r="V51" s="129"/>
      <c r="W51" s="129"/>
      <c r="X51" s="129"/>
      <c r="Y51" s="129"/>
      <c r="Z51" s="129"/>
      <c r="AA51" s="129"/>
      <c r="AB51" s="129"/>
      <c r="AC51" s="129"/>
      <c r="AD51" s="129"/>
      <c r="AE51" s="129"/>
      <c r="AF51" s="129"/>
      <c r="AG51" s="129"/>
      <c r="AH51" s="129"/>
      <c r="AI51" s="42"/>
      <c r="AM51" s="114"/>
      <c r="AN51" s="115"/>
    </row>
    <row r="52" spans="2:40" s="19" customFormat="1" ht="15.75" x14ac:dyDescent="0.2">
      <c r="B52" s="141"/>
      <c r="C52" s="137"/>
      <c r="D52" s="137"/>
      <c r="E52" s="143"/>
      <c r="F52" s="137"/>
      <c r="G52" s="138"/>
      <c r="K52" s="128"/>
      <c r="L52" s="129"/>
      <c r="M52" s="129"/>
      <c r="N52" s="129"/>
      <c r="O52" s="129"/>
      <c r="P52" s="129"/>
      <c r="Q52" s="129"/>
      <c r="R52" s="129"/>
      <c r="S52" s="129"/>
      <c r="T52" s="129"/>
      <c r="U52" s="129"/>
      <c r="V52" s="129"/>
      <c r="W52" s="129"/>
      <c r="X52" s="129"/>
      <c r="Y52" s="129"/>
      <c r="Z52" s="129"/>
      <c r="AA52" s="129"/>
      <c r="AB52" s="129"/>
      <c r="AC52" s="129"/>
      <c r="AD52" s="129"/>
      <c r="AE52" s="129"/>
      <c r="AF52" s="129"/>
      <c r="AG52" s="129"/>
      <c r="AH52" s="129"/>
      <c r="AI52" s="42"/>
      <c r="AM52" s="114"/>
      <c r="AN52" s="115"/>
    </row>
    <row r="53" spans="2:40" s="19" customFormat="1" ht="16.5" customHeight="1" x14ac:dyDescent="0.2">
      <c r="B53" s="145" t="s">
        <v>544</v>
      </c>
      <c r="C53" s="146"/>
      <c r="D53" s="146"/>
      <c r="E53" s="147"/>
      <c r="F53" s="146"/>
      <c r="G53" s="148"/>
      <c r="K53" s="128"/>
      <c r="L53" s="129"/>
      <c r="M53" s="129"/>
      <c r="N53" s="129"/>
      <c r="O53" s="129"/>
      <c r="P53" s="129"/>
      <c r="Q53" s="129"/>
      <c r="R53" s="129"/>
      <c r="S53" s="129"/>
      <c r="T53" s="129"/>
      <c r="U53" s="129"/>
      <c r="V53" s="129"/>
      <c r="W53" s="129"/>
      <c r="X53" s="129"/>
      <c r="Y53" s="129"/>
      <c r="Z53" s="129"/>
      <c r="AA53" s="129"/>
      <c r="AB53" s="129"/>
      <c r="AC53" s="129"/>
      <c r="AD53" s="129"/>
      <c r="AE53" s="129"/>
      <c r="AF53" s="129"/>
      <c r="AG53" s="129"/>
      <c r="AH53" s="129"/>
      <c r="AI53" s="42"/>
      <c r="AM53" s="114"/>
      <c r="AN53" s="115"/>
    </row>
    <row r="54" spans="2:40" s="19" customFormat="1" ht="15.75" x14ac:dyDescent="0.2">
      <c r="B54" s="145"/>
      <c r="C54" s="146"/>
      <c r="D54" s="146"/>
      <c r="E54" s="147"/>
      <c r="F54" s="146"/>
      <c r="G54" s="148"/>
      <c r="K54" s="128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29"/>
      <c r="AB54" s="129"/>
      <c r="AC54" s="129"/>
      <c r="AD54" s="129"/>
      <c r="AE54" s="129"/>
      <c r="AF54" s="129"/>
      <c r="AG54" s="129"/>
      <c r="AH54" s="129"/>
      <c r="AI54" s="42"/>
      <c r="AM54" s="114"/>
      <c r="AN54" s="115"/>
    </row>
    <row r="55" spans="2:40" s="19" customFormat="1" ht="16.5" customHeight="1" x14ac:dyDescent="0.2">
      <c r="B55" s="141" t="s">
        <v>545</v>
      </c>
      <c r="C55" s="137"/>
      <c r="D55" s="137"/>
      <c r="E55" s="143"/>
      <c r="F55" s="137"/>
      <c r="G55" s="138"/>
      <c r="K55" s="128"/>
      <c r="L55" s="129"/>
      <c r="M55" s="129"/>
      <c r="N55" s="129"/>
      <c r="O55" s="129"/>
      <c r="P55" s="129"/>
      <c r="Q55" s="129"/>
      <c r="R55" s="129"/>
      <c r="S55" s="129"/>
      <c r="T55" s="129"/>
      <c r="U55" s="129"/>
      <c r="V55" s="129"/>
      <c r="W55" s="129"/>
      <c r="X55" s="129"/>
      <c r="Y55" s="129"/>
      <c r="Z55" s="129"/>
      <c r="AA55" s="129"/>
      <c r="AB55" s="129"/>
      <c r="AC55" s="129"/>
      <c r="AD55" s="129"/>
      <c r="AE55" s="129"/>
      <c r="AF55" s="129"/>
      <c r="AG55" s="129"/>
      <c r="AH55" s="129"/>
      <c r="AI55" s="42"/>
      <c r="AM55" s="114"/>
      <c r="AN55" s="115"/>
    </row>
    <row r="56" spans="2:40" s="19" customFormat="1" ht="16.5" thickBot="1" x14ac:dyDescent="0.25">
      <c r="B56" s="142"/>
      <c r="C56" s="139"/>
      <c r="D56" s="139"/>
      <c r="E56" s="144"/>
      <c r="F56" s="139"/>
      <c r="G56" s="140"/>
      <c r="K56" s="130"/>
      <c r="L56" s="131"/>
      <c r="M56" s="131"/>
      <c r="N56" s="131"/>
      <c r="O56" s="131"/>
      <c r="P56" s="131"/>
      <c r="Q56" s="131"/>
      <c r="R56" s="131"/>
      <c r="S56" s="131"/>
      <c r="T56" s="131"/>
      <c r="U56" s="131"/>
      <c r="V56" s="131"/>
      <c r="W56" s="131"/>
      <c r="X56" s="131"/>
      <c r="Y56" s="131"/>
      <c r="Z56" s="131"/>
      <c r="AA56" s="131"/>
      <c r="AB56" s="131"/>
      <c r="AC56" s="131"/>
      <c r="AD56" s="131"/>
      <c r="AE56" s="131"/>
      <c r="AF56" s="131"/>
      <c r="AG56" s="131"/>
      <c r="AH56" s="131"/>
      <c r="AI56" s="132"/>
      <c r="AM56" s="135"/>
      <c r="AN56" s="136"/>
    </row>
  </sheetData>
  <mergeCells count="29">
    <mergeCell ref="G51:G52"/>
    <mergeCell ref="G53:G54"/>
    <mergeCell ref="G55:G56"/>
    <mergeCell ref="K42:AI42"/>
    <mergeCell ref="B51:B52"/>
    <mergeCell ref="B53:B54"/>
    <mergeCell ref="B55:B56"/>
    <mergeCell ref="E55:E56"/>
    <mergeCell ref="E53:E54"/>
    <mergeCell ref="E51:E52"/>
    <mergeCell ref="AM42:AN42"/>
    <mergeCell ref="B43:B44"/>
    <mergeCell ref="B45:B46"/>
    <mergeCell ref="B47:B48"/>
    <mergeCell ref="B49:B50"/>
    <mergeCell ref="E49:E50"/>
    <mergeCell ref="E47:E48"/>
    <mergeCell ref="E45:E46"/>
    <mergeCell ref="E43:E44"/>
    <mergeCell ref="G43:G44"/>
    <mergeCell ref="G45:G46"/>
    <mergeCell ref="G47:G48"/>
    <mergeCell ref="G49:G50"/>
    <mergeCell ref="T4:V4"/>
    <mergeCell ref="T5:V5"/>
    <mergeCell ref="T6:V6"/>
    <mergeCell ref="AM13:AN13"/>
    <mergeCell ref="E3:H3"/>
    <mergeCell ref="AM3:AN3"/>
  </mergeCells>
  <conditionalFormatting sqref="T32 G14:G40 M14:M20 S14:S23 Y14:Y23 AE14:AE24 AK14:AK36">
    <cfRule type="cellIs" dxfId="6" priority="7" operator="greaterThan">
      <formula>30</formula>
    </cfRule>
  </conditionalFormatting>
  <conditionalFormatting sqref="G14:G40">
    <cfRule type="cellIs" dxfId="5" priority="6" operator="lessThan">
      <formula>0</formula>
    </cfRule>
  </conditionalFormatting>
  <conditionalFormatting sqref="M14:M20">
    <cfRule type="cellIs" dxfId="4" priority="5" operator="lessThan">
      <formula>0</formula>
    </cfRule>
  </conditionalFormatting>
  <conditionalFormatting sqref="S14:S23">
    <cfRule type="cellIs" dxfId="3" priority="4" operator="lessThan">
      <formula>0</formula>
    </cfRule>
  </conditionalFormatting>
  <conditionalFormatting sqref="Y14:Y23">
    <cfRule type="cellIs" dxfId="2" priority="3" operator="lessThan">
      <formula>0</formula>
    </cfRule>
  </conditionalFormatting>
  <conditionalFormatting sqref="AE14:AE24">
    <cfRule type="cellIs" dxfId="1" priority="2" operator="lessThan">
      <formula>0</formula>
    </cfRule>
  </conditionalFormatting>
  <conditionalFormatting sqref="AK14:AK36">
    <cfRule type="cellIs" dxfId="0" priority="1" operator="lessThan">
      <formula>0</formula>
    </cfRule>
  </conditionalFormatting>
  <dataValidations disablePrompts="1" xWindow="221" yWindow="726" count="3">
    <dataValidation type="list" allowBlank="1" showInputMessage="1" showErrorMessage="1" promptTitle="Especie" prompt="Escoge una especie." sqref="H4">
      <formula1>Especies</formula1>
    </dataValidation>
    <dataValidation type="whole" showInputMessage="1" showErrorMessage="1" sqref="G14:G40 M14:M20 S14:S23 Y14:Y23 AK14:AK36 AE14:AE24">
      <formula1>0</formula1>
      <formula2>30</formula2>
    </dataValidation>
    <dataValidation type="whole" allowBlank="1" showInputMessage="1" showErrorMessage="1" errorTitle="Error." error="El bonificador debe estar entre 1 y 20." promptTitle="Bonificador arbitrario" prompt="Bonifica (o penaliza) como desees esta habilidad. Recuerda que el Total no puede exceder de 30." sqref="E14:E40 K14:K40 Q14:Q40 W14:W40 AC14:AC40 AI14:AI40">
      <formula1>-20</formula1>
      <formula2>20</formula2>
    </dataValidation>
  </dataValidations>
  <printOptions horizontalCentered="1"/>
  <pageMargins left="0.31496062992125984" right="0.31496062992125984" top="1.1417322834645669" bottom="0.35433070866141736" header="0.31496062992125984" footer="0.31496062992125984"/>
  <pageSetup paperSize="9" scale="53" orientation="landscape" horizontalDpi="120" verticalDpi="120" r:id="rId1"/>
  <headerFooter>
    <oddFooter>&amp;R&amp;"Berlin Sans FB,Cursiva"Generador PNJ para EXO-CD solidario LES2016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xWindow="221" yWindow="726" count="3">
        <x14:dataValidation type="list" allowBlank="1" showInputMessage="1" showErrorMessage="1" promptTitle="Ocupación" prompt="Escoge una ocupación.">
          <x14:formula1>
            <xm:f>Ocupaciones!$B$1:$AA$1</xm:f>
          </x14:formula1>
          <xm:sqref>H5</xm:sqref>
        </x14:dataValidation>
        <x14:dataValidation type="list" allowBlank="1" showInputMessage="1" showErrorMessage="1" promptTitle="Cualificación" prompt="Escoge un nivel de cualificación.">
          <x14:formula1>
            <xm:f>'Factores planetarios'!$A$7:$A$10</xm:f>
          </x14:formula1>
          <xm:sqref>H6</xm:sqref>
        </x14:dataValidation>
        <x14:dataValidation type="list" allowBlank="1" showInputMessage="1" showErrorMessage="1">
          <x14:formula1>
            <xm:f>'Factores planetarios'!$B$1:$D$1</xm:f>
          </x14:formula1>
          <xm:sqref>T4:T6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39"/>
  <sheetViews>
    <sheetView showZeros="0" topLeftCell="AB1" workbookViewId="0">
      <selection activeCell="AI8" sqref="AI8"/>
    </sheetView>
  </sheetViews>
  <sheetFormatPr baseColWidth="10" defaultRowHeight="15" x14ac:dyDescent="0.25"/>
  <cols>
    <col min="5" max="5" width="11.85546875" bestFit="1" customWidth="1"/>
  </cols>
  <sheetData>
    <row r="1" spans="1:52" x14ac:dyDescent="0.25">
      <c r="A1" s="23" t="s">
        <v>242</v>
      </c>
      <c r="C1" s="23" t="s">
        <v>243</v>
      </c>
      <c r="E1" s="23" t="s">
        <v>244</v>
      </c>
      <c r="G1" s="23" t="s">
        <v>245</v>
      </c>
      <c r="I1" s="23" t="s">
        <v>246</v>
      </c>
      <c r="K1" s="23" t="s">
        <v>247</v>
      </c>
      <c r="M1" s="23" t="s">
        <v>248</v>
      </c>
      <c r="O1" s="23" t="s">
        <v>249</v>
      </c>
      <c r="Q1" s="23" t="s">
        <v>250</v>
      </c>
      <c r="S1" s="23" t="s">
        <v>251</v>
      </c>
      <c r="U1" s="23" t="s">
        <v>252</v>
      </c>
      <c r="W1" s="23" t="s">
        <v>253</v>
      </c>
      <c r="Y1" s="23" t="s">
        <v>254</v>
      </c>
      <c r="AA1" s="23" t="s">
        <v>255</v>
      </c>
      <c r="AC1" s="23" t="s">
        <v>256</v>
      </c>
      <c r="AE1" s="23" t="s">
        <v>257</v>
      </c>
      <c r="AG1" s="23" t="s">
        <v>258</v>
      </c>
      <c r="AI1" s="23" t="s">
        <v>259</v>
      </c>
      <c r="AK1" s="23" t="s">
        <v>260</v>
      </c>
      <c r="AM1" s="23" t="s">
        <v>261</v>
      </c>
      <c r="AO1" s="23" t="s">
        <v>90</v>
      </c>
      <c r="AQ1" s="23" t="s">
        <v>262</v>
      </c>
      <c r="AS1" s="23" t="s">
        <v>263</v>
      </c>
      <c r="AU1" s="23" t="s">
        <v>264</v>
      </c>
      <c r="AW1" s="23" t="s">
        <v>265</v>
      </c>
      <c r="AY1" s="23" t="s">
        <v>294</v>
      </c>
    </row>
    <row r="2" spans="1:52" x14ac:dyDescent="0.25">
      <c r="A2" t="s">
        <v>527</v>
      </c>
      <c r="B2">
        <v>246</v>
      </c>
      <c r="C2" t="s">
        <v>487</v>
      </c>
      <c r="D2">
        <v>307</v>
      </c>
      <c r="E2" t="s">
        <v>457</v>
      </c>
      <c r="F2">
        <v>312</v>
      </c>
      <c r="G2" t="s">
        <v>457</v>
      </c>
      <c r="H2">
        <v>312</v>
      </c>
      <c r="I2" t="s">
        <v>457</v>
      </c>
      <c r="J2">
        <v>312</v>
      </c>
      <c r="K2" t="s">
        <v>509</v>
      </c>
      <c r="L2">
        <v>312</v>
      </c>
      <c r="M2" t="s">
        <v>524</v>
      </c>
      <c r="N2">
        <v>322</v>
      </c>
      <c r="O2" t="s">
        <v>460</v>
      </c>
      <c r="P2">
        <v>312</v>
      </c>
      <c r="Q2" t="s">
        <v>509</v>
      </c>
      <c r="R2">
        <v>312</v>
      </c>
      <c r="S2" t="s">
        <v>448</v>
      </c>
      <c r="T2">
        <v>305</v>
      </c>
      <c r="U2" t="s">
        <v>460</v>
      </c>
      <c r="V2">
        <v>312</v>
      </c>
      <c r="W2" t="s">
        <v>457</v>
      </c>
      <c r="X2">
        <v>312</v>
      </c>
      <c r="Y2" t="s">
        <v>457</v>
      </c>
      <c r="Z2">
        <v>312</v>
      </c>
      <c r="AA2" t="s">
        <v>506</v>
      </c>
      <c r="AB2">
        <v>311</v>
      </c>
      <c r="AC2" t="s">
        <v>492</v>
      </c>
      <c r="AD2">
        <v>306</v>
      </c>
      <c r="AE2" t="s">
        <v>469</v>
      </c>
      <c r="AF2">
        <v>318</v>
      </c>
      <c r="AG2" t="s">
        <v>494</v>
      </c>
      <c r="AH2">
        <v>306</v>
      </c>
      <c r="AI2" t="s">
        <v>472</v>
      </c>
      <c r="AJ2">
        <v>315</v>
      </c>
      <c r="AK2" t="s">
        <v>460</v>
      </c>
      <c r="AL2">
        <v>312</v>
      </c>
      <c r="AM2" t="s">
        <v>502</v>
      </c>
      <c r="AN2">
        <v>308</v>
      </c>
      <c r="AO2" t="s">
        <v>460</v>
      </c>
      <c r="AP2">
        <v>312</v>
      </c>
      <c r="AQ2" t="s">
        <v>460</v>
      </c>
      <c r="AR2">
        <v>312</v>
      </c>
      <c r="AS2" t="s">
        <v>505</v>
      </c>
      <c r="AT2">
        <v>311</v>
      </c>
      <c r="AU2" t="s">
        <v>524</v>
      </c>
      <c r="AV2">
        <v>322</v>
      </c>
      <c r="AW2" t="s">
        <v>444</v>
      </c>
      <c r="AX2">
        <v>315</v>
      </c>
      <c r="AY2" t="s">
        <v>509</v>
      </c>
      <c r="AZ2">
        <v>312</v>
      </c>
    </row>
    <row r="3" spans="1:52" x14ac:dyDescent="0.25">
      <c r="A3" t="s">
        <v>451</v>
      </c>
      <c r="B3">
        <v>315</v>
      </c>
      <c r="C3" t="s">
        <v>489</v>
      </c>
      <c r="D3">
        <v>306</v>
      </c>
      <c r="E3" t="s">
        <v>490</v>
      </c>
      <c r="F3">
        <v>307</v>
      </c>
      <c r="G3" t="s">
        <v>442</v>
      </c>
      <c r="H3">
        <v>303</v>
      </c>
      <c r="I3" t="s">
        <v>451</v>
      </c>
      <c r="J3">
        <v>315</v>
      </c>
      <c r="K3" t="s">
        <v>453</v>
      </c>
      <c r="L3">
        <v>306</v>
      </c>
      <c r="M3" t="s">
        <v>438</v>
      </c>
      <c r="N3">
        <v>321</v>
      </c>
      <c r="O3" t="s">
        <v>454</v>
      </c>
      <c r="P3">
        <v>323</v>
      </c>
      <c r="Q3" t="s">
        <v>451</v>
      </c>
      <c r="R3">
        <v>315</v>
      </c>
      <c r="S3" t="s">
        <v>506</v>
      </c>
      <c r="T3">
        <v>311</v>
      </c>
      <c r="U3" t="s">
        <v>432</v>
      </c>
      <c r="V3">
        <v>323</v>
      </c>
      <c r="W3" t="s">
        <v>449</v>
      </c>
      <c r="X3">
        <v>313</v>
      </c>
      <c r="Y3" t="s">
        <v>521</v>
      </c>
      <c r="Z3">
        <v>320</v>
      </c>
      <c r="AA3" t="s">
        <v>499</v>
      </c>
      <c r="AB3">
        <v>307</v>
      </c>
      <c r="AC3" t="s">
        <v>487</v>
      </c>
      <c r="AD3">
        <v>307</v>
      </c>
      <c r="AE3" t="s">
        <v>511</v>
      </c>
      <c r="AF3">
        <v>312</v>
      </c>
      <c r="AG3" t="s">
        <v>490</v>
      </c>
      <c r="AH3">
        <v>307</v>
      </c>
      <c r="AI3" t="s">
        <v>499</v>
      </c>
      <c r="AJ3">
        <v>307</v>
      </c>
      <c r="AK3" t="s">
        <v>451</v>
      </c>
      <c r="AL3">
        <v>315</v>
      </c>
      <c r="AM3" t="s">
        <v>472</v>
      </c>
      <c r="AN3">
        <v>315</v>
      </c>
      <c r="AO3" t="s">
        <v>480</v>
      </c>
      <c r="AP3">
        <v>304</v>
      </c>
      <c r="AQ3" t="s">
        <v>445</v>
      </c>
      <c r="AR3">
        <v>303</v>
      </c>
      <c r="AS3" t="s">
        <v>487</v>
      </c>
      <c r="AT3">
        <v>307</v>
      </c>
      <c r="AU3" t="s">
        <v>500</v>
      </c>
      <c r="AV3">
        <v>305</v>
      </c>
      <c r="AW3" t="s">
        <v>472</v>
      </c>
      <c r="AX3">
        <v>315</v>
      </c>
      <c r="AY3" t="s">
        <v>481</v>
      </c>
      <c r="AZ3">
        <v>304</v>
      </c>
    </row>
    <row r="4" spans="1:52" x14ac:dyDescent="0.25">
      <c r="A4" t="s">
        <v>460</v>
      </c>
      <c r="B4">
        <v>312</v>
      </c>
      <c r="C4" t="s">
        <v>438</v>
      </c>
      <c r="D4">
        <v>321</v>
      </c>
      <c r="E4" t="s">
        <v>501</v>
      </c>
      <c r="F4">
        <v>305</v>
      </c>
      <c r="G4" t="s">
        <v>522</v>
      </c>
      <c r="H4">
        <v>320</v>
      </c>
      <c r="I4" t="s">
        <v>438</v>
      </c>
      <c r="J4">
        <v>321</v>
      </c>
      <c r="K4" t="s">
        <v>489</v>
      </c>
      <c r="L4">
        <v>306</v>
      </c>
      <c r="M4" t="s">
        <v>517</v>
      </c>
      <c r="N4">
        <v>317</v>
      </c>
      <c r="O4" t="s">
        <v>480</v>
      </c>
      <c r="P4">
        <v>304</v>
      </c>
      <c r="Q4" t="s">
        <v>456</v>
      </c>
      <c r="R4">
        <v>314</v>
      </c>
      <c r="S4" t="s">
        <v>531</v>
      </c>
      <c r="T4">
        <v>303</v>
      </c>
      <c r="U4" t="s">
        <v>449</v>
      </c>
      <c r="V4">
        <v>313</v>
      </c>
      <c r="W4" t="s">
        <v>461</v>
      </c>
      <c r="X4">
        <v>314</v>
      </c>
      <c r="Y4" t="s">
        <v>464</v>
      </c>
      <c r="Z4">
        <v>320</v>
      </c>
      <c r="AA4" t="s">
        <v>472</v>
      </c>
      <c r="AB4">
        <v>315</v>
      </c>
      <c r="AC4" t="s">
        <v>508</v>
      </c>
      <c r="AD4">
        <v>311</v>
      </c>
      <c r="AE4" t="s">
        <v>470</v>
      </c>
      <c r="AF4">
        <v>323</v>
      </c>
      <c r="AG4" t="s">
        <v>508</v>
      </c>
      <c r="AH4">
        <v>311</v>
      </c>
      <c r="AI4" t="s">
        <v>507</v>
      </c>
      <c r="AJ4">
        <v>311</v>
      </c>
      <c r="AK4" t="s">
        <v>480</v>
      </c>
      <c r="AL4">
        <v>304</v>
      </c>
      <c r="AM4" t="s">
        <v>504</v>
      </c>
      <c r="AN4">
        <v>311</v>
      </c>
      <c r="AO4" t="s">
        <v>481</v>
      </c>
      <c r="AP4">
        <v>304</v>
      </c>
      <c r="AQ4" t="s">
        <v>511</v>
      </c>
      <c r="AR4">
        <v>312</v>
      </c>
      <c r="AS4" t="s">
        <v>501</v>
      </c>
      <c r="AT4">
        <v>305</v>
      </c>
      <c r="AU4" t="s">
        <v>453</v>
      </c>
      <c r="AV4">
        <v>311</v>
      </c>
      <c r="AW4" t="s">
        <v>505</v>
      </c>
      <c r="AX4">
        <v>311</v>
      </c>
    </row>
    <row r="5" spans="1:52" x14ac:dyDescent="0.25">
      <c r="A5" t="s">
        <v>452</v>
      </c>
      <c r="B5">
        <v>317</v>
      </c>
      <c r="C5" t="s">
        <v>496</v>
      </c>
      <c r="D5">
        <v>308</v>
      </c>
      <c r="E5" t="s">
        <v>491</v>
      </c>
      <c r="F5">
        <v>306</v>
      </c>
      <c r="G5" t="s">
        <v>445</v>
      </c>
      <c r="H5">
        <v>303</v>
      </c>
      <c r="I5" t="s">
        <v>452</v>
      </c>
      <c r="J5">
        <v>317</v>
      </c>
      <c r="K5" t="s">
        <v>443</v>
      </c>
      <c r="L5">
        <v>316</v>
      </c>
      <c r="M5" t="s">
        <v>459</v>
      </c>
      <c r="N5">
        <v>325</v>
      </c>
      <c r="O5" t="s">
        <v>455</v>
      </c>
      <c r="P5">
        <v>323</v>
      </c>
      <c r="Q5" t="s">
        <v>525</v>
      </c>
      <c r="R5">
        <v>323</v>
      </c>
      <c r="S5" t="s">
        <v>532</v>
      </c>
      <c r="T5">
        <v>324</v>
      </c>
      <c r="U5" t="s">
        <v>450</v>
      </c>
      <c r="V5">
        <v>314</v>
      </c>
      <c r="Y5" t="s">
        <v>523</v>
      </c>
      <c r="Z5">
        <v>321</v>
      </c>
      <c r="AA5" t="s">
        <v>444</v>
      </c>
      <c r="AB5">
        <v>315</v>
      </c>
      <c r="AC5" t="s">
        <v>493</v>
      </c>
      <c r="AD5">
        <v>306</v>
      </c>
      <c r="AG5" t="s">
        <v>436</v>
      </c>
      <c r="AH5">
        <v>308</v>
      </c>
      <c r="AI5" t="s">
        <v>453</v>
      </c>
      <c r="AJ5">
        <v>306</v>
      </c>
      <c r="AK5" t="s">
        <v>481</v>
      </c>
      <c r="AL5">
        <v>304</v>
      </c>
      <c r="AM5" t="s">
        <v>444</v>
      </c>
      <c r="AN5">
        <v>315</v>
      </c>
      <c r="AO5" t="s">
        <v>469</v>
      </c>
      <c r="AP5">
        <v>318</v>
      </c>
      <c r="AQ5" t="s">
        <v>452</v>
      </c>
      <c r="AR5">
        <v>317</v>
      </c>
      <c r="AS5" t="s">
        <v>491</v>
      </c>
      <c r="AT5">
        <v>306</v>
      </c>
      <c r="AU5" t="s">
        <v>453</v>
      </c>
      <c r="AV5">
        <v>306</v>
      </c>
      <c r="AW5" t="s">
        <v>516</v>
      </c>
      <c r="AX5">
        <v>316</v>
      </c>
    </row>
    <row r="6" spans="1:52" x14ac:dyDescent="0.25">
      <c r="A6" t="s">
        <v>441</v>
      </c>
      <c r="B6">
        <v>317</v>
      </c>
      <c r="E6" t="s">
        <v>440</v>
      </c>
      <c r="F6">
        <v>315</v>
      </c>
      <c r="G6" t="s">
        <v>505</v>
      </c>
      <c r="H6">
        <v>311</v>
      </c>
      <c r="I6" t="s">
        <v>449</v>
      </c>
      <c r="J6">
        <v>313</v>
      </c>
      <c r="K6" t="s">
        <v>437</v>
      </c>
      <c r="L6">
        <v>322</v>
      </c>
      <c r="O6" t="s">
        <v>449</v>
      </c>
      <c r="P6">
        <v>313</v>
      </c>
      <c r="Q6" t="s">
        <v>469</v>
      </c>
      <c r="R6">
        <v>318</v>
      </c>
      <c r="S6" t="s">
        <v>511</v>
      </c>
      <c r="T6">
        <v>312</v>
      </c>
      <c r="U6" t="s">
        <v>514</v>
      </c>
      <c r="V6">
        <v>314</v>
      </c>
      <c r="Y6" t="s">
        <v>438</v>
      </c>
      <c r="Z6">
        <v>321</v>
      </c>
      <c r="AA6" t="s">
        <v>515</v>
      </c>
      <c r="AB6">
        <v>316</v>
      </c>
      <c r="AC6" t="s">
        <v>468</v>
      </c>
      <c r="AD6">
        <v>308</v>
      </c>
      <c r="AG6" t="s">
        <v>517</v>
      </c>
      <c r="AH6">
        <v>318</v>
      </c>
      <c r="AI6" t="s">
        <v>444</v>
      </c>
      <c r="AJ6">
        <v>315</v>
      </c>
      <c r="AK6" t="s">
        <v>469</v>
      </c>
      <c r="AL6">
        <v>318</v>
      </c>
      <c r="AM6" t="s">
        <v>531</v>
      </c>
      <c r="AN6">
        <v>303</v>
      </c>
      <c r="AO6" t="s">
        <v>449</v>
      </c>
      <c r="AP6">
        <v>313</v>
      </c>
      <c r="AQ6" t="s">
        <v>434</v>
      </c>
      <c r="AR6">
        <v>318</v>
      </c>
      <c r="AS6" t="s">
        <v>440</v>
      </c>
      <c r="AT6">
        <v>315</v>
      </c>
      <c r="AU6" t="s">
        <v>495</v>
      </c>
      <c r="AV6">
        <v>306</v>
      </c>
      <c r="AW6" t="s">
        <v>515</v>
      </c>
      <c r="AX6">
        <v>316</v>
      </c>
    </row>
    <row r="7" spans="1:52" x14ac:dyDescent="0.25">
      <c r="A7" t="s">
        <v>528</v>
      </c>
      <c r="B7">
        <v>303</v>
      </c>
      <c r="E7" t="s">
        <v>511</v>
      </c>
      <c r="F7">
        <v>312</v>
      </c>
      <c r="G7" t="s">
        <v>444</v>
      </c>
      <c r="H7">
        <v>315</v>
      </c>
      <c r="I7" t="s">
        <v>461</v>
      </c>
      <c r="J7">
        <v>314</v>
      </c>
      <c r="K7" t="s">
        <v>519</v>
      </c>
      <c r="L7">
        <v>318</v>
      </c>
      <c r="O7" t="s">
        <v>450</v>
      </c>
      <c r="P7">
        <v>314</v>
      </c>
      <c r="Q7" t="s">
        <v>514</v>
      </c>
      <c r="R7">
        <v>314</v>
      </c>
      <c r="S7" t="s">
        <v>524</v>
      </c>
      <c r="T7">
        <v>322</v>
      </c>
      <c r="U7" t="s">
        <v>433</v>
      </c>
      <c r="V7">
        <v>318</v>
      </c>
      <c r="Y7" t="s">
        <v>524</v>
      </c>
      <c r="Z7">
        <v>322</v>
      </c>
      <c r="AA7" t="s">
        <v>524</v>
      </c>
      <c r="AB7">
        <v>322</v>
      </c>
      <c r="AC7" t="s">
        <v>524</v>
      </c>
      <c r="AD7">
        <v>322</v>
      </c>
      <c r="AG7" t="s">
        <v>519</v>
      </c>
      <c r="AH7">
        <v>318</v>
      </c>
      <c r="AI7" t="s">
        <v>524</v>
      </c>
      <c r="AJ7">
        <v>322</v>
      </c>
      <c r="AK7" t="s">
        <v>449</v>
      </c>
      <c r="AL7">
        <v>313</v>
      </c>
      <c r="AM7" t="s">
        <v>443</v>
      </c>
      <c r="AN7">
        <v>316</v>
      </c>
      <c r="AO7" t="s">
        <v>512</v>
      </c>
      <c r="AP7">
        <v>314</v>
      </c>
      <c r="AQ7" t="s">
        <v>469</v>
      </c>
      <c r="AR7">
        <v>318</v>
      </c>
      <c r="AS7" t="s">
        <v>524</v>
      </c>
      <c r="AT7">
        <v>322</v>
      </c>
      <c r="AU7" t="s">
        <v>510</v>
      </c>
      <c r="AV7">
        <v>311</v>
      </c>
      <c r="AW7" t="s">
        <v>524</v>
      </c>
      <c r="AX7">
        <v>322</v>
      </c>
    </row>
    <row r="8" spans="1:52" x14ac:dyDescent="0.25">
      <c r="A8" t="s">
        <v>434</v>
      </c>
      <c r="B8">
        <v>318</v>
      </c>
      <c r="E8" t="s">
        <v>524</v>
      </c>
      <c r="F8">
        <v>322</v>
      </c>
      <c r="G8" t="s">
        <v>432</v>
      </c>
      <c r="H8">
        <v>323</v>
      </c>
      <c r="K8" t="s">
        <v>502</v>
      </c>
      <c r="L8">
        <v>308</v>
      </c>
      <c r="Q8" t="s">
        <v>433</v>
      </c>
      <c r="R8">
        <v>318</v>
      </c>
      <c r="S8" t="s">
        <v>498</v>
      </c>
      <c r="T8">
        <v>307</v>
      </c>
      <c r="U8" t="s">
        <v>461</v>
      </c>
      <c r="V8">
        <v>314</v>
      </c>
      <c r="Y8" t="s">
        <v>484</v>
      </c>
      <c r="Z8">
        <v>305</v>
      </c>
      <c r="AA8" t="s">
        <v>449</v>
      </c>
      <c r="AB8">
        <v>313</v>
      </c>
      <c r="AC8" t="s">
        <v>436</v>
      </c>
      <c r="AD8">
        <v>308</v>
      </c>
      <c r="AG8" t="s">
        <v>458</v>
      </c>
      <c r="AH8">
        <v>324</v>
      </c>
      <c r="AI8" t="s">
        <v>535</v>
      </c>
      <c r="AJ8">
        <v>306</v>
      </c>
      <c r="AK8" t="s">
        <v>512</v>
      </c>
      <c r="AL8">
        <v>314</v>
      </c>
      <c r="AM8" t="s">
        <v>524</v>
      </c>
      <c r="AN8">
        <v>322</v>
      </c>
      <c r="AO8" t="s">
        <v>461</v>
      </c>
      <c r="AP8">
        <v>314</v>
      </c>
      <c r="AQ8" t="s">
        <v>449</v>
      </c>
      <c r="AR8">
        <v>313</v>
      </c>
      <c r="AS8" t="s">
        <v>497</v>
      </c>
      <c r="AT8">
        <v>308</v>
      </c>
      <c r="AU8" t="s">
        <v>476</v>
      </c>
      <c r="AV8">
        <v>307</v>
      </c>
      <c r="AW8" t="s">
        <v>441</v>
      </c>
      <c r="AX8">
        <v>317</v>
      </c>
    </row>
    <row r="9" spans="1:52" x14ac:dyDescent="0.25">
      <c r="A9" t="s">
        <v>436</v>
      </c>
      <c r="B9">
        <v>308</v>
      </c>
      <c r="E9" t="s">
        <v>441</v>
      </c>
      <c r="F9">
        <v>317</v>
      </c>
      <c r="G9" t="s">
        <v>443</v>
      </c>
      <c r="H9">
        <v>316</v>
      </c>
      <c r="K9" t="s">
        <v>478</v>
      </c>
      <c r="L9">
        <v>305</v>
      </c>
      <c r="S9" t="s">
        <v>519</v>
      </c>
      <c r="T9">
        <v>318</v>
      </c>
      <c r="Y9" t="s">
        <v>485</v>
      </c>
      <c r="Z9">
        <v>305</v>
      </c>
      <c r="AA9" t="s">
        <v>435</v>
      </c>
      <c r="AB9">
        <v>307</v>
      </c>
      <c r="AC9" t="s">
        <v>458</v>
      </c>
      <c r="AD9">
        <v>324</v>
      </c>
      <c r="AG9" t="s">
        <v>502</v>
      </c>
      <c r="AH9">
        <v>308</v>
      </c>
      <c r="AI9" t="s">
        <v>450</v>
      </c>
      <c r="AJ9">
        <v>313</v>
      </c>
      <c r="AM9" t="s">
        <v>536</v>
      </c>
      <c r="AN9">
        <v>306</v>
      </c>
      <c r="AS9" t="s">
        <v>477</v>
      </c>
      <c r="AT9">
        <v>307</v>
      </c>
      <c r="AU9" t="s">
        <v>438</v>
      </c>
      <c r="AV9">
        <v>321</v>
      </c>
      <c r="AW9" t="s">
        <v>517</v>
      </c>
      <c r="AX9">
        <v>317</v>
      </c>
    </row>
    <row r="10" spans="1:52" x14ac:dyDescent="0.25">
      <c r="A10" t="s">
        <v>486</v>
      </c>
      <c r="B10">
        <v>307</v>
      </c>
      <c r="E10" t="s">
        <v>434</v>
      </c>
      <c r="F10">
        <v>318</v>
      </c>
      <c r="G10" t="s">
        <v>518</v>
      </c>
      <c r="H10">
        <v>317</v>
      </c>
      <c r="S10" t="s">
        <v>458</v>
      </c>
      <c r="T10">
        <v>324</v>
      </c>
      <c r="Y10" t="s">
        <v>465</v>
      </c>
      <c r="Z10">
        <v>322</v>
      </c>
      <c r="AA10" t="s">
        <v>446</v>
      </c>
      <c r="AB10">
        <v>304</v>
      </c>
      <c r="AC10" t="s">
        <v>502</v>
      </c>
      <c r="AD10">
        <v>308</v>
      </c>
      <c r="AG10" t="s">
        <v>459</v>
      </c>
      <c r="AH10">
        <v>325</v>
      </c>
      <c r="AI10" t="s">
        <v>502</v>
      </c>
      <c r="AJ10">
        <v>308</v>
      </c>
      <c r="AM10" t="s">
        <v>473</v>
      </c>
      <c r="AN10">
        <v>304</v>
      </c>
      <c r="AS10" t="s">
        <v>473</v>
      </c>
      <c r="AT10">
        <v>305</v>
      </c>
      <c r="AU10" t="s">
        <v>441</v>
      </c>
      <c r="AV10">
        <v>317</v>
      </c>
      <c r="AW10" t="s">
        <v>488</v>
      </c>
      <c r="AX10">
        <v>306</v>
      </c>
    </row>
    <row r="11" spans="1:52" x14ac:dyDescent="0.25">
      <c r="A11" t="s">
        <v>469</v>
      </c>
      <c r="B11">
        <v>318</v>
      </c>
      <c r="E11" t="s">
        <v>436</v>
      </c>
      <c r="F11">
        <v>308</v>
      </c>
      <c r="G11" t="s">
        <v>449</v>
      </c>
      <c r="H11">
        <v>313</v>
      </c>
      <c r="S11" t="s">
        <v>467</v>
      </c>
      <c r="T11">
        <v>324</v>
      </c>
      <c r="AC11" t="s">
        <v>533</v>
      </c>
      <c r="AD11">
        <v>324</v>
      </c>
      <c r="AG11" t="s">
        <v>471</v>
      </c>
      <c r="AH11">
        <v>305</v>
      </c>
      <c r="AI11" t="s">
        <v>520</v>
      </c>
      <c r="AJ11">
        <v>319</v>
      </c>
      <c r="AM11" t="s">
        <v>446</v>
      </c>
      <c r="AN11">
        <v>304</v>
      </c>
      <c r="AS11" t="s">
        <v>482</v>
      </c>
      <c r="AT11">
        <v>305</v>
      </c>
      <c r="AU11" t="s">
        <v>502</v>
      </c>
      <c r="AV11">
        <v>308</v>
      </c>
      <c r="AW11" t="s">
        <v>433</v>
      </c>
      <c r="AX11">
        <v>318</v>
      </c>
    </row>
    <row r="12" spans="1:52" x14ac:dyDescent="0.25">
      <c r="A12" t="s">
        <v>526</v>
      </c>
      <c r="B12">
        <v>306</v>
      </c>
      <c r="E12" t="s">
        <v>497</v>
      </c>
      <c r="F12">
        <v>308</v>
      </c>
      <c r="G12" t="s">
        <v>450</v>
      </c>
      <c r="H12">
        <v>314</v>
      </c>
      <c r="S12" t="s">
        <v>459</v>
      </c>
      <c r="T12">
        <v>325</v>
      </c>
      <c r="AC12" t="s">
        <v>459</v>
      </c>
      <c r="AD12">
        <v>324</v>
      </c>
      <c r="AG12" t="s">
        <v>529</v>
      </c>
      <c r="AH12">
        <v>305</v>
      </c>
      <c r="AI12" t="s">
        <v>466</v>
      </c>
      <c r="AJ12">
        <v>326</v>
      </c>
      <c r="AM12" t="s">
        <v>483</v>
      </c>
      <c r="AN12">
        <v>305</v>
      </c>
      <c r="AU12" t="s">
        <v>459</v>
      </c>
      <c r="AV12">
        <v>325</v>
      </c>
      <c r="AW12" t="s">
        <v>447</v>
      </c>
      <c r="AX12">
        <v>305</v>
      </c>
    </row>
    <row r="13" spans="1:52" x14ac:dyDescent="0.25">
      <c r="A13" t="s">
        <v>519</v>
      </c>
      <c r="B13">
        <v>318</v>
      </c>
      <c r="E13" t="s">
        <v>502</v>
      </c>
      <c r="F13">
        <v>308</v>
      </c>
      <c r="G13" t="s">
        <v>447</v>
      </c>
      <c r="H13">
        <v>305</v>
      </c>
      <c r="S13" t="s">
        <v>474</v>
      </c>
      <c r="T13">
        <v>304</v>
      </c>
      <c r="AC13" t="s">
        <v>474</v>
      </c>
      <c r="AD13">
        <v>304</v>
      </c>
      <c r="AG13" t="s">
        <v>530</v>
      </c>
      <c r="AH13">
        <v>305</v>
      </c>
      <c r="AM13" t="s">
        <v>474</v>
      </c>
      <c r="AN13">
        <v>304</v>
      </c>
      <c r="AU13" t="s">
        <v>471</v>
      </c>
      <c r="AV13">
        <v>305</v>
      </c>
      <c r="AW13" t="s">
        <v>483</v>
      </c>
      <c r="AX13">
        <v>305</v>
      </c>
    </row>
    <row r="14" spans="1:52" x14ac:dyDescent="0.25">
      <c r="A14" t="s">
        <v>502</v>
      </c>
      <c r="B14">
        <v>308</v>
      </c>
      <c r="E14" t="s">
        <v>433</v>
      </c>
      <c r="F14">
        <v>318</v>
      </c>
      <c r="G14" t="s">
        <v>446</v>
      </c>
      <c r="H14">
        <v>305</v>
      </c>
      <c r="S14" t="s">
        <v>520</v>
      </c>
      <c r="T14">
        <v>319</v>
      </c>
      <c r="AC14" t="s">
        <v>534</v>
      </c>
      <c r="AD14">
        <v>326</v>
      </c>
      <c r="AM14" t="s">
        <v>520</v>
      </c>
      <c r="AN14">
        <v>319</v>
      </c>
      <c r="AU14" t="s">
        <v>503</v>
      </c>
      <c r="AV14">
        <v>310</v>
      </c>
      <c r="AW14" t="s">
        <v>478</v>
      </c>
      <c r="AX14">
        <v>305</v>
      </c>
    </row>
    <row r="15" spans="1:52" x14ac:dyDescent="0.25">
      <c r="A15" t="s">
        <v>513</v>
      </c>
      <c r="B15">
        <v>314</v>
      </c>
      <c r="E15" t="s">
        <v>482</v>
      </c>
      <c r="F15">
        <v>305</v>
      </c>
      <c r="G15" t="s">
        <v>448</v>
      </c>
      <c r="H15">
        <v>305</v>
      </c>
      <c r="S15" t="s">
        <v>466</v>
      </c>
      <c r="T15">
        <v>326</v>
      </c>
      <c r="AC15" t="s">
        <v>465</v>
      </c>
      <c r="AD15">
        <v>322</v>
      </c>
      <c r="AM15" t="s">
        <v>475</v>
      </c>
      <c r="AN15">
        <v>326</v>
      </c>
      <c r="AU15" t="s">
        <v>439</v>
      </c>
      <c r="AV15">
        <v>308</v>
      </c>
      <c r="AW15" t="s">
        <v>520</v>
      </c>
      <c r="AX15">
        <v>319</v>
      </c>
    </row>
    <row r="16" spans="1:52" x14ac:dyDescent="0.25">
      <c r="A16" t="s">
        <v>433</v>
      </c>
      <c r="B16">
        <v>318</v>
      </c>
      <c r="E16" t="s">
        <v>529</v>
      </c>
      <c r="F16">
        <v>305</v>
      </c>
      <c r="S16" t="s">
        <v>529</v>
      </c>
      <c r="T16">
        <v>305</v>
      </c>
      <c r="AC16" t="s">
        <v>529</v>
      </c>
      <c r="AD16">
        <v>305</v>
      </c>
      <c r="AM16" t="s">
        <v>439</v>
      </c>
      <c r="AN16">
        <v>308</v>
      </c>
      <c r="AU16" t="s">
        <v>530</v>
      </c>
      <c r="AV16">
        <v>305</v>
      </c>
    </row>
    <row r="17" spans="1:16384" x14ac:dyDescent="0.25">
      <c r="A17" s="24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  <c r="AP17" s="24"/>
      <c r="AQ17" s="24"/>
      <c r="AR17" s="24"/>
      <c r="AS17" s="24"/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24"/>
      <c r="CH17" s="24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24"/>
      <c r="CT17" s="24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24"/>
      <c r="GM17" s="24"/>
      <c r="GN17" s="24"/>
      <c r="GO17" s="24"/>
      <c r="GP17" s="24"/>
      <c r="GQ17" s="24"/>
      <c r="GR17" s="24"/>
      <c r="GS17" s="24"/>
      <c r="GT17" s="24"/>
      <c r="GU17" s="24"/>
      <c r="GV17" s="24"/>
      <c r="GW17" s="24"/>
      <c r="GX17" s="24"/>
      <c r="GY17" s="24"/>
      <c r="GZ17" s="24"/>
      <c r="HA17" s="24"/>
      <c r="HB17" s="24"/>
      <c r="HC17" s="24"/>
      <c r="HD17" s="24"/>
      <c r="HE17" s="24"/>
      <c r="HF17" s="24"/>
      <c r="HG17" s="24"/>
      <c r="HH17" s="24"/>
      <c r="HI17" s="24"/>
      <c r="HJ17" s="24"/>
      <c r="HK17" s="24"/>
      <c r="HL17" s="24"/>
      <c r="HM17" s="24"/>
      <c r="HN17" s="24"/>
      <c r="HO17" s="24"/>
      <c r="HP17" s="24"/>
      <c r="HQ17" s="24"/>
      <c r="HR17" s="24"/>
      <c r="HS17" s="24"/>
      <c r="HT17" s="24"/>
      <c r="HU17" s="24"/>
      <c r="HV17" s="24"/>
      <c r="HW17" s="24"/>
      <c r="HX17" s="24"/>
      <c r="HY17" s="24"/>
      <c r="HZ17" s="24"/>
      <c r="IA17" s="24"/>
      <c r="IB17" s="24"/>
      <c r="IC17" s="24"/>
      <c r="ID17" s="24"/>
      <c r="IE17" s="24"/>
      <c r="IF17" s="24"/>
      <c r="IG17" s="24"/>
      <c r="IH17" s="24"/>
      <c r="II17" s="24"/>
      <c r="IJ17" s="24"/>
      <c r="IK17" s="24"/>
      <c r="IL17" s="24"/>
      <c r="IM17" s="24"/>
      <c r="IN17" s="24"/>
      <c r="IO17" s="24"/>
      <c r="IP17" s="24"/>
      <c r="IQ17" s="24"/>
      <c r="IR17" s="24"/>
      <c r="IS17" s="24"/>
      <c r="IT17" s="24"/>
      <c r="IU17" s="24"/>
      <c r="IV17" s="24"/>
      <c r="IW17" s="24"/>
      <c r="IX17" s="24"/>
      <c r="IY17" s="24"/>
      <c r="IZ17" s="24"/>
      <c r="JA17" s="24"/>
      <c r="JB17" s="24"/>
      <c r="JC17" s="24"/>
      <c r="JD17" s="24"/>
      <c r="JE17" s="24"/>
      <c r="JF17" s="24"/>
      <c r="JG17" s="24"/>
      <c r="JH17" s="24"/>
      <c r="JI17" s="24"/>
      <c r="JJ17" s="24"/>
      <c r="JK17" s="24"/>
      <c r="JL17" s="24"/>
      <c r="JM17" s="24"/>
      <c r="JN17" s="24"/>
      <c r="JO17" s="24"/>
      <c r="JP17" s="24"/>
      <c r="JQ17" s="24"/>
      <c r="JR17" s="24"/>
      <c r="JS17" s="24"/>
      <c r="JT17" s="24"/>
      <c r="JU17" s="24"/>
      <c r="JV17" s="24"/>
      <c r="JW17" s="24"/>
      <c r="JX17" s="24"/>
      <c r="JY17" s="24"/>
      <c r="JZ17" s="24"/>
      <c r="KA17" s="24"/>
      <c r="KB17" s="24"/>
      <c r="KC17" s="24"/>
      <c r="KD17" s="24"/>
      <c r="KE17" s="24"/>
      <c r="KF17" s="24"/>
      <c r="KG17" s="24"/>
      <c r="KH17" s="24"/>
      <c r="KI17" s="24"/>
      <c r="KJ17" s="24"/>
      <c r="KK17" s="24"/>
      <c r="KL17" s="2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24"/>
      <c r="KX17" s="24"/>
      <c r="KY17" s="24"/>
      <c r="KZ17" s="24"/>
      <c r="LA17" s="24"/>
      <c r="LB17" s="24"/>
      <c r="LC17" s="24"/>
      <c r="LD17" s="24"/>
      <c r="LE17" s="24"/>
      <c r="LF17" s="24"/>
      <c r="LG17" s="24"/>
      <c r="LH17" s="24"/>
      <c r="LI17" s="24"/>
      <c r="LJ17" s="24"/>
      <c r="LK17" s="24"/>
      <c r="LL17" s="24"/>
      <c r="LM17" s="24"/>
      <c r="LN17" s="24"/>
      <c r="LO17" s="24"/>
      <c r="LP17" s="24"/>
      <c r="LQ17" s="24"/>
      <c r="LR17" s="24"/>
      <c r="LS17" s="24"/>
      <c r="LT17" s="24"/>
      <c r="LU17" s="24"/>
      <c r="LV17" s="24"/>
      <c r="LW17" s="24"/>
      <c r="LX17" s="24"/>
      <c r="LY17" s="24"/>
      <c r="LZ17" s="24"/>
      <c r="MA17" s="24"/>
      <c r="MB17" s="24"/>
      <c r="MC17" s="24"/>
      <c r="MD17" s="24"/>
      <c r="ME17" s="24"/>
      <c r="MF17" s="24"/>
      <c r="MG17" s="24"/>
      <c r="MH17" s="24"/>
      <c r="MI17" s="24"/>
      <c r="MJ17" s="24"/>
      <c r="MK17" s="24"/>
      <c r="ML17" s="24"/>
      <c r="MM17" s="24"/>
      <c r="MN17" s="2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4"/>
      <c r="NC17" s="24"/>
      <c r="ND17" s="24"/>
      <c r="NE17" s="24"/>
      <c r="NF17" s="24"/>
      <c r="NG17" s="24"/>
      <c r="NH17" s="24"/>
      <c r="NI17" s="24"/>
      <c r="NJ17" s="24"/>
      <c r="NK17" s="24"/>
      <c r="NL17" s="24"/>
      <c r="NM17" s="24"/>
      <c r="NN17" s="24"/>
      <c r="NO17" s="24"/>
      <c r="NP17" s="24"/>
      <c r="NQ17" s="24"/>
      <c r="NR17" s="24"/>
      <c r="NS17" s="24"/>
      <c r="NT17" s="24"/>
      <c r="NU17" s="24"/>
      <c r="NV17" s="24"/>
      <c r="NW17" s="24"/>
      <c r="NX17" s="24"/>
      <c r="NY17" s="24"/>
      <c r="NZ17" s="24"/>
      <c r="OA17" s="24"/>
      <c r="OB17" s="24"/>
      <c r="OC17" s="24"/>
      <c r="OD17" s="24"/>
      <c r="OE17" s="24"/>
      <c r="OF17" s="24"/>
      <c r="OG17" s="24"/>
      <c r="OH17" s="24"/>
      <c r="OI17" s="24"/>
      <c r="OJ17" s="24"/>
      <c r="OK17" s="24"/>
      <c r="OL17" s="24"/>
      <c r="OM17" s="24"/>
      <c r="ON17" s="24"/>
      <c r="OO17" s="24"/>
      <c r="OP17" s="24"/>
      <c r="OQ17" s="24"/>
      <c r="OR17" s="24"/>
      <c r="OS17" s="24"/>
      <c r="OT17" s="24"/>
      <c r="OU17" s="24"/>
      <c r="OV17" s="24"/>
      <c r="OW17" s="24"/>
      <c r="OX17" s="24"/>
      <c r="OY17" s="24"/>
      <c r="OZ17" s="24"/>
      <c r="PA17" s="24"/>
      <c r="PB17" s="24"/>
      <c r="PC17" s="24"/>
      <c r="PD17" s="24"/>
      <c r="PE17" s="24"/>
      <c r="PF17" s="24"/>
      <c r="PG17" s="24"/>
      <c r="PH17" s="24"/>
      <c r="PI17" s="24"/>
      <c r="PJ17" s="24"/>
      <c r="PK17" s="24"/>
      <c r="PL17" s="24"/>
      <c r="PM17" s="24"/>
      <c r="PN17" s="24"/>
      <c r="PO17" s="24"/>
      <c r="PP17" s="24"/>
      <c r="PQ17" s="24"/>
      <c r="PR17" s="24"/>
      <c r="PS17" s="24"/>
      <c r="PT17" s="24"/>
      <c r="PU17" s="24"/>
      <c r="PV17" s="24"/>
      <c r="PW17" s="24"/>
      <c r="PX17" s="24"/>
      <c r="PY17" s="24"/>
      <c r="PZ17" s="24"/>
      <c r="QA17" s="24"/>
      <c r="QB17" s="24"/>
      <c r="QC17" s="24"/>
      <c r="QD17" s="24"/>
      <c r="QE17" s="24"/>
      <c r="QF17" s="24"/>
      <c r="QG17" s="24"/>
      <c r="QH17" s="24"/>
      <c r="QI17" s="24"/>
      <c r="QJ17" s="24"/>
      <c r="QK17" s="24"/>
      <c r="QL17" s="24"/>
      <c r="QM17" s="24"/>
      <c r="QN17" s="24"/>
      <c r="QO17" s="24"/>
      <c r="QP17" s="24"/>
      <c r="QQ17" s="24"/>
      <c r="QR17" s="24"/>
      <c r="QS17" s="24"/>
      <c r="QT17" s="24"/>
      <c r="QU17" s="24"/>
      <c r="QV17" s="24"/>
      <c r="QW17" s="24"/>
      <c r="QX17" s="24"/>
      <c r="QY17" s="24"/>
      <c r="QZ17" s="24"/>
      <c r="RA17" s="24"/>
      <c r="RB17" s="24"/>
      <c r="RC17" s="24"/>
      <c r="RD17" s="24"/>
      <c r="RE17" s="24"/>
      <c r="RF17" s="24"/>
      <c r="RG17" s="24"/>
      <c r="RH17" s="24"/>
      <c r="RI17" s="24"/>
      <c r="RJ17" s="24"/>
      <c r="RK17" s="24"/>
      <c r="RL17" s="24"/>
      <c r="RM17" s="24"/>
      <c r="RN17" s="24"/>
      <c r="RO17" s="24"/>
      <c r="RP17" s="24"/>
      <c r="RQ17" s="24"/>
      <c r="RR17" s="24"/>
      <c r="RS17" s="24"/>
      <c r="RT17" s="24"/>
      <c r="RU17" s="24"/>
      <c r="RV17" s="24"/>
      <c r="RW17" s="24"/>
      <c r="RX17" s="24"/>
      <c r="RY17" s="24"/>
      <c r="RZ17" s="24"/>
      <c r="SA17" s="24"/>
      <c r="SB17" s="24"/>
      <c r="SC17" s="24"/>
      <c r="SD17" s="24"/>
      <c r="SE17" s="24"/>
      <c r="SF17" s="24"/>
      <c r="SG17" s="24"/>
      <c r="SH17" s="24"/>
      <c r="SI17" s="24"/>
      <c r="SJ17" s="24"/>
      <c r="SK17" s="24"/>
      <c r="SL17" s="24"/>
      <c r="SM17" s="24"/>
      <c r="SN17" s="24"/>
      <c r="SO17" s="24"/>
      <c r="SP17" s="24"/>
      <c r="SQ17" s="24"/>
      <c r="SR17" s="24"/>
      <c r="SS17" s="24"/>
      <c r="ST17" s="24"/>
      <c r="SU17" s="24"/>
      <c r="SV17" s="24"/>
      <c r="SW17" s="24"/>
      <c r="SX17" s="24"/>
      <c r="SY17" s="24"/>
      <c r="SZ17" s="24"/>
      <c r="TA17" s="24"/>
      <c r="TB17" s="24"/>
      <c r="TC17" s="24"/>
      <c r="TD17" s="24"/>
      <c r="TE17" s="24"/>
      <c r="TF17" s="24"/>
      <c r="TG17" s="24"/>
      <c r="TH17" s="24"/>
      <c r="TI17" s="24"/>
      <c r="TJ17" s="24"/>
      <c r="TK17" s="24"/>
      <c r="TL17" s="24"/>
      <c r="TM17" s="24"/>
      <c r="TN17" s="24"/>
      <c r="TO17" s="24"/>
      <c r="TP17" s="24"/>
      <c r="TQ17" s="24"/>
      <c r="TR17" s="24"/>
      <c r="TS17" s="24"/>
      <c r="TT17" s="24"/>
      <c r="TU17" s="24"/>
      <c r="TV17" s="24"/>
      <c r="TW17" s="24"/>
      <c r="TX17" s="24"/>
      <c r="TY17" s="24"/>
      <c r="TZ17" s="24"/>
      <c r="UA17" s="24"/>
      <c r="UB17" s="24"/>
      <c r="UC17" s="24"/>
      <c r="UD17" s="24"/>
      <c r="UE17" s="24"/>
      <c r="UF17" s="24"/>
      <c r="UG17" s="24"/>
      <c r="UH17" s="24"/>
      <c r="UI17" s="24"/>
      <c r="UJ17" s="24"/>
      <c r="UK17" s="24"/>
      <c r="UL17" s="24"/>
      <c r="UM17" s="24"/>
      <c r="UN17" s="24"/>
      <c r="UO17" s="24"/>
      <c r="UP17" s="24"/>
      <c r="UQ17" s="24"/>
      <c r="UR17" s="24"/>
      <c r="US17" s="24"/>
      <c r="UT17" s="24"/>
      <c r="UU17" s="24"/>
      <c r="UV17" s="24"/>
      <c r="UW17" s="24"/>
      <c r="UX17" s="24"/>
      <c r="UY17" s="24"/>
      <c r="UZ17" s="24"/>
      <c r="VA17" s="24"/>
      <c r="VB17" s="24"/>
      <c r="VC17" s="24"/>
      <c r="VD17" s="24"/>
      <c r="VE17" s="24"/>
      <c r="VF17" s="24"/>
      <c r="VG17" s="24"/>
      <c r="VH17" s="24"/>
      <c r="VI17" s="24"/>
      <c r="VJ17" s="24"/>
      <c r="VK17" s="24"/>
      <c r="VL17" s="24"/>
      <c r="VM17" s="24"/>
      <c r="VN17" s="24"/>
      <c r="VO17" s="24"/>
      <c r="VP17" s="24"/>
      <c r="VQ17" s="24"/>
      <c r="VR17" s="24"/>
      <c r="VS17" s="24"/>
      <c r="VT17" s="24"/>
      <c r="VU17" s="24"/>
      <c r="VV17" s="24"/>
      <c r="VW17" s="24"/>
      <c r="VX17" s="24"/>
      <c r="VY17" s="24"/>
      <c r="VZ17" s="24"/>
      <c r="WA17" s="24"/>
      <c r="WB17" s="24"/>
      <c r="WC17" s="24"/>
      <c r="WD17" s="24"/>
      <c r="WE17" s="24"/>
      <c r="WF17" s="24"/>
      <c r="WG17" s="24"/>
      <c r="WH17" s="24"/>
      <c r="WI17" s="24"/>
      <c r="WJ17" s="24"/>
      <c r="WK17" s="24"/>
      <c r="WL17" s="24"/>
      <c r="WM17" s="24"/>
      <c r="WN17" s="24"/>
      <c r="WO17" s="24"/>
      <c r="WP17" s="24"/>
      <c r="WQ17" s="24"/>
      <c r="WR17" s="24"/>
      <c r="WS17" s="24"/>
      <c r="WT17" s="24"/>
      <c r="WU17" s="24"/>
      <c r="WV17" s="24"/>
      <c r="WW17" s="24"/>
      <c r="WX17" s="24"/>
      <c r="WY17" s="24"/>
      <c r="WZ17" s="24"/>
      <c r="XA17" s="24"/>
      <c r="XB17" s="24"/>
      <c r="XC17" s="24"/>
      <c r="XD17" s="24"/>
      <c r="XE17" s="24"/>
      <c r="XF17" s="24"/>
      <c r="XG17" s="24"/>
      <c r="XH17" s="24"/>
      <c r="XI17" s="24"/>
      <c r="XJ17" s="24"/>
      <c r="XK17" s="24"/>
      <c r="XL17" s="24"/>
      <c r="XM17" s="24"/>
      <c r="XN17" s="24"/>
      <c r="XO17" s="24"/>
      <c r="XP17" s="24"/>
      <c r="XQ17" s="24"/>
      <c r="XR17" s="24"/>
      <c r="XS17" s="24"/>
      <c r="XT17" s="24"/>
      <c r="XU17" s="24"/>
      <c r="XV17" s="24"/>
      <c r="XW17" s="24"/>
      <c r="XX17" s="24"/>
      <c r="XY17" s="24"/>
      <c r="XZ17" s="24"/>
      <c r="YA17" s="24"/>
      <c r="YB17" s="24"/>
      <c r="YC17" s="24"/>
      <c r="YD17" s="24"/>
      <c r="YE17" s="24"/>
      <c r="YF17" s="24"/>
      <c r="YG17" s="24"/>
      <c r="YH17" s="24"/>
      <c r="YI17" s="24"/>
      <c r="YJ17" s="24"/>
      <c r="YK17" s="24"/>
      <c r="YL17" s="24"/>
      <c r="YM17" s="24"/>
      <c r="YN17" s="24"/>
      <c r="YO17" s="24"/>
      <c r="YP17" s="24"/>
      <c r="YQ17" s="24"/>
      <c r="YR17" s="24"/>
      <c r="YS17" s="24"/>
      <c r="YT17" s="24"/>
      <c r="YU17" s="24"/>
      <c r="YV17" s="24"/>
      <c r="YW17" s="24"/>
      <c r="YX17" s="24"/>
      <c r="YY17" s="24"/>
      <c r="YZ17" s="24"/>
      <c r="ZA17" s="24"/>
      <c r="ZB17" s="24"/>
      <c r="ZC17" s="24"/>
      <c r="ZD17" s="24"/>
      <c r="ZE17" s="24"/>
      <c r="ZF17" s="24"/>
      <c r="ZG17" s="24"/>
      <c r="ZH17" s="24"/>
      <c r="ZI17" s="24"/>
      <c r="ZJ17" s="24"/>
      <c r="ZK17" s="24"/>
      <c r="ZL17" s="24"/>
      <c r="ZM17" s="24"/>
      <c r="ZN17" s="24"/>
      <c r="ZO17" s="24"/>
      <c r="ZP17" s="24"/>
      <c r="ZQ17" s="24"/>
      <c r="ZR17" s="24"/>
      <c r="ZS17" s="24"/>
      <c r="ZT17" s="24"/>
      <c r="ZU17" s="24"/>
      <c r="ZV17" s="24"/>
      <c r="ZW17" s="24"/>
      <c r="ZX17" s="24"/>
      <c r="ZY17" s="24"/>
      <c r="ZZ17" s="24"/>
      <c r="AAA17" s="24"/>
      <c r="AAB17" s="24"/>
      <c r="AAC17" s="24"/>
      <c r="AAD17" s="24"/>
      <c r="AAE17" s="24"/>
      <c r="AAF17" s="24"/>
      <c r="AAG17" s="24"/>
      <c r="AAH17" s="24"/>
      <c r="AAI17" s="24"/>
      <c r="AAJ17" s="24"/>
      <c r="AAK17" s="24"/>
      <c r="AAL17" s="24"/>
      <c r="AAM17" s="24"/>
      <c r="AAN17" s="24"/>
      <c r="AAO17" s="24"/>
      <c r="AAP17" s="24"/>
      <c r="AAQ17" s="24"/>
      <c r="AAR17" s="24"/>
      <c r="AAS17" s="24"/>
      <c r="AAT17" s="24"/>
      <c r="AAU17" s="24"/>
      <c r="AAV17" s="24"/>
      <c r="AAW17" s="24"/>
      <c r="AAX17" s="24"/>
      <c r="AAY17" s="24"/>
      <c r="AAZ17" s="24"/>
      <c r="ABA17" s="24"/>
      <c r="ABB17" s="24"/>
      <c r="ABC17" s="24"/>
      <c r="ABD17" s="24"/>
      <c r="ABE17" s="24"/>
      <c r="ABF17" s="24"/>
      <c r="ABG17" s="24"/>
      <c r="ABH17" s="24"/>
      <c r="ABI17" s="24"/>
      <c r="ABJ17" s="24"/>
      <c r="ABK17" s="24"/>
      <c r="ABL17" s="24"/>
      <c r="ABM17" s="24"/>
      <c r="ABN17" s="24"/>
      <c r="ABO17" s="24"/>
      <c r="ABP17" s="24"/>
      <c r="ABQ17" s="24"/>
      <c r="ABR17" s="24"/>
      <c r="ABS17" s="24"/>
      <c r="ABT17" s="24"/>
      <c r="ABU17" s="24"/>
      <c r="ABV17" s="24"/>
      <c r="ABW17" s="24"/>
      <c r="ABX17" s="24"/>
      <c r="ABY17" s="24"/>
      <c r="ABZ17" s="24"/>
      <c r="ACA17" s="24"/>
      <c r="ACB17" s="24"/>
      <c r="ACC17" s="24"/>
      <c r="ACD17" s="24"/>
      <c r="ACE17" s="24"/>
      <c r="ACF17" s="24"/>
      <c r="ACG17" s="24"/>
      <c r="ACH17" s="24"/>
      <c r="ACI17" s="24"/>
      <c r="ACJ17" s="24"/>
      <c r="ACK17" s="24"/>
      <c r="ACL17" s="24"/>
      <c r="ACM17" s="24"/>
      <c r="ACN17" s="24"/>
      <c r="ACO17" s="24"/>
      <c r="ACP17" s="24"/>
      <c r="ACQ17" s="24"/>
      <c r="ACR17" s="24"/>
      <c r="ACS17" s="24"/>
      <c r="ACT17" s="24"/>
      <c r="ACU17" s="24"/>
      <c r="ACV17" s="24"/>
      <c r="ACW17" s="24"/>
      <c r="ACX17" s="24"/>
      <c r="ACY17" s="24"/>
      <c r="ACZ17" s="24"/>
      <c r="ADA17" s="24"/>
      <c r="ADB17" s="24"/>
      <c r="ADC17" s="24"/>
      <c r="ADD17" s="24"/>
      <c r="ADE17" s="24"/>
      <c r="ADF17" s="24"/>
      <c r="ADG17" s="24"/>
      <c r="ADH17" s="24"/>
      <c r="ADI17" s="24"/>
      <c r="ADJ17" s="24"/>
      <c r="ADK17" s="24"/>
      <c r="ADL17" s="24"/>
      <c r="ADM17" s="24"/>
      <c r="ADN17" s="24"/>
      <c r="ADO17" s="24"/>
      <c r="ADP17" s="24"/>
      <c r="ADQ17" s="24"/>
      <c r="ADR17" s="24"/>
      <c r="ADS17" s="24"/>
      <c r="ADT17" s="24"/>
      <c r="ADU17" s="24"/>
      <c r="ADV17" s="24"/>
      <c r="ADW17" s="24"/>
      <c r="ADX17" s="24"/>
      <c r="ADY17" s="24"/>
      <c r="ADZ17" s="24"/>
      <c r="AEA17" s="24"/>
      <c r="AEB17" s="24"/>
      <c r="AEC17" s="24"/>
      <c r="AED17" s="24"/>
      <c r="AEE17" s="24"/>
      <c r="AEF17" s="24"/>
      <c r="AEG17" s="24"/>
      <c r="AEH17" s="24"/>
      <c r="AEI17" s="24"/>
      <c r="AEJ17" s="24"/>
      <c r="AEK17" s="24"/>
      <c r="AEL17" s="24"/>
      <c r="AEM17" s="24"/>
      <c r="AEN17" s="24"/>
      <c r="AEO17" s="24"/>
      <c r="AEP17" s="24"/>
      <c r="AEQ17" s="24"/>
      <c r="AER17" s="24"/>
      <c r="AES17" s="24"/>
      <c r="AET17" s="24"/>
      <c r="AEU17" s="24"/>
      <c r="AEV17" s="24"/>
      <c r="AEW17" s="24"/>
      <c r="AEX17" s="24"/>
      <c r="AEY17" s="24"/>
      <c r="AEZ17" s="24"/>
      <c r="AFA17" s="24"/>
      <c r="AFB17" s="24"/>
      <c r="AFC17" s="24"/>
      <c r="AFD17" s="24"/>
      <c r="AFE17" s="24"/>
      <c r="AFF17" s="24"/>
      <c r="AFG17" s="24"/>
      <c r="AFH17" s="24"/>
      <c r="AFI17" s="24"/>
      <c r="AFJ17" s="24"/>
      <c r="AFK17" s="24"/>
      <c r="AFL17" s="24"/>
      <c r="AFM17" s="24"/>
      <c r="AFN17" s="24"/>
      <c r="AFO17" s="24"/>
      <c r="AFP17" s="24"/>
      <c r="AFQ17" s="24"/>
      <c r="AFR17" s="24"/>
      <c r="AFS17" s="24"/>
      <c r="AFT17" s="24"/>
      <c r="AFU17" s="24"/>
      <c r="AFV17" s="24"/>
      <c r="AFW17" s="24"/>
      <c r="AFX17" s="24"/>
      <c r="AFY17" s="24"/>
      <c r="AFZ17" s="24"/>
      <c r="AGA17" s="24"/>
      <c r="AGB17" s="24"/>
      <c r="AGC17" s="24"/>
      <c r="AGD17" s="24"/>
      <c r="AGE17" s="24"/>
      <c r="AGF17" s="24"/>
      <c r="AGG17" s="24"/>
      <c r="AGH17" s="24"/>
      <c r="AGI17" s="24"/>
      <c r="AGJ17" s="24"/>
      <c r="AGK17" s="24"/>
      <c r="AGL17" s="24"/>
      <c r="AGM17" s="24"/>
      <c r="AGN17" s="24"/>
      <c r="AGO17" s="24"/>
      <c r="AGP17" s="24"/>
      <c r="AGQ17" s="24"/>
      <c r="AGR17" s="24"/>
      <c r="AGS17" s="24"/>
      <c r="AGT17" s="24"/>
      <c r="AGU17" s="24"/>
      <c r="AGV17" s="24"/>
      <c r="AGW17" s="24"/>
      <c r="AGX17" s="24"/>
      <c r="AGY17" s="24"/>
      <c r="AGZ17" s="24"/>
      <c r="AHA17" s="24"/>
      <c r="AHB17" s="24"/>
      <c r="AHC17" s="24"/>
      <c r="AHD17" s="24"/>
      <c r="AHE17" s="24"/>
      <c r="AHF17" s="24"/>
      <c r="AHG17" s="24"/>
      <c r="AHH17" s="24"/>
      <c r="AHI17" s="24"/>
      <c r="AHJ17" s="24"/>
      <c r="AHK17" s="24"/>
      <c r="AHL17" s="24"/>
      <c r="AHM17" s="24"/>
      <c r="AHN17" s="24"/>
      <c r="AHO17" s="24"/>
      <c r="AHP17" s="24"/>
      <c r="AHQ17" s="24"/>
      <c r="AHR17" s="24"/>
      <c r="AHS17" s="24"/>
      <c r="AHT17" s="24"/>
      <c r="AHU17" s="24"/>
      <c r="AHV17" s="24"/>
      <c r="AHW17" s="24"/>
      <c r="AHX17" s="24"/>
      <c r="AHY17" s="24"/>
      <c r="AHZ17" s="24"/>
      <c r="AIA17" s="24"/>
      <c r="AIB17" s="24"/>
      <c r="AIC17" s="24"/>
      <c r="AID17" s="24"/>
      <c r="AIE17" s="24"/>
      <c r="AIF17" s="24"/>
      <c r="AIG17" s="24"/>
      <c r="AIH17" s="24"/>
      <c r="AII17" s="24"/>
      <c r="AIJ17" s="24"/>
      <c r="AIK17" s="24"/>
      <c r="AIL17" s="24"/>
      <c r="AIM17" s="24"/>
      <c r="AIN17" s="24"/>
      <c r="AIO17" s="24"/>
      <c r="AIP17" s="24"/>
      <c r="AIQ17" s="24"/>
      <c r="AIR17" s="24"/>
      <c r="AIS17" s="24"/>
      <c r="AIT17" s="24"/>
      <c r="AIU17" s="24"/>
      <c r="AIV17" s="24"/>
      <c r="AIW17" s="24"/>
      <c r="AIX17" s="24"/>
      <c r="AIY17" s="24"/>
      <c r="AIZ17" s="24"/>
      <c r="AJA17" s="24"/>
      <c r="AJB17" s="24"/>
      <c r="AJC17" s="24"/>
      <c r="AJD17" s="24"/>
      <c r="AJE17" s="24"/>
      <c r="AJF17" s="24"/>
      <c r="AJG17" s="24"/>
      <c r="AJH17" s="24"/>
      <c r="AJI17" s="24"/>
      <c r="AJJ17" s="24"/>
      <c r="AJK17" s="24"/>
      <c r="AJL17" s="24"/>
      <c r="AJM17" s="24"/>
      <c r="AJN17" s="24"/>
      <c r="AJO17" s="24"/>
      <c r="AJP17" s="24"/>
      <c r="AJQ17" s="24"/>
      <c r="AJR17" s="24"/>
      <c r="AJS17" s="24"/>
      <c r="AJT17" s="24"/>
      <c r="AJU17" s="24"/>
      <c r="AJV17" s="24"/>
      <c r="AJW17" s="24"/>
      <c r="AJX17" s="24"/>
      <c r="AJY17" s="24"/>
      <c r="AJZ17" s="24"/>
      <c r="AKA17" s="24"/>
      <c r="AKB17" s="24"/>
      <c r="AKC17" s="24"/>
      <c r="AKD17" s="24"/>
      <c r="AKE17" s="24"/>
      <c r="AKF17" s="24"/>
      <c r="AKG17" s="24"/>
      <c r="AKH17" s="24"/>
      <c r="AKI17" s="24"/>
      <c r="AKJ17" s="24"/>
      <c r="AKK17" s="24"/>
      <c r="AKL17" s="24"/>
      <c r="AKM17" s="24"/>
      <c r="AKN17" s="24"/>
      <c r="AKO17" s="24"/>
      <c r="AKP17" s="24"/>
      <c r="AKQ17" s="24"/>
      <c r="AKR17" s="24"/>
      <c r="AKS17" s="24"/>
      <c r="AKT17" s="24"/>
      <c r="AKU17" s="24"/>
      <c r="AKV17" s="24"/>
      <c r="AKW17" s="24"/>
      <c r="AKX17" s="24"/>
      <c r="AKY17" s="24"/>
      <c r="AKZ17" s="24"/>
      <c r="ALA17" s="24"/>
      <c r="ALB17" s="24"/>
      <c r="ALC17" s="24"/>
      <c r="ALD17" s="24"/>
      <c r="ALE17" s="24"/>
      <c r="ALF17" s="24"/>
      <c r="ALG17" s="24"/>
      <c r="ALH17" s="24"/>
      <c r="ALI17" s="24"/>
      <c r="ALJ17" s="24"/>
      <c r="ALK17" s="24"/>
      <c r="ALL17" s="24"/>
      <c r="ALM17" s="24"/>
      <c r="ALN17" s="24"/>
      <c r="ALO17" s="24"/>
      <c r="ALP17" s="24"/>
      <c r="ALQ17" s="24"/>
      <c r="ALR17" s="24"/>
      <c r="ALS17" s="24"/>
      <c r="ALT17" s="24"/>
      <c r="ALU17" s="24"/>
      <c r="ALV17" s="24"/>
      <c r="ALW17" s="24"/>
      <c r="ALX17" s="24"/>
      <c r="ALY17" s="24"/>
      <c r="ALZ17" s="24"/>
      <c r="AMA17" s="24"/>
      <c r="AMB17" s="24"/>
      <c r="AMC17" s="24"/>
      <c r="AMD17" s="24"/>
      <c r="AME17" s="24"/>
      <c r="AMF17" s="24"/>
      <c r="AMG17" s="24"/>
      <c r="AMH17" s="24"/>
      <c r="AMI17" s="24"/>
      <c r="AMJ17" s="24"/>
      <c r="AMK17" s="24"/>
      <c r="AML17" s="24"/>
      <c r="AMM17" s="24"/>
      <c r="AMN17" s="24"/>
      <c r="AMO17" s="24"/>
      <c r="AMP17" s="24"/>
      <c r="AMQ17" s="24"/>
      <c r="AMR17" s="24"/>
      <c r="AMS17" s="24"/>
      <c r="AMT17" s="24"/>
      <c r="AMU17" s="24"/>
      <c r="AMV17" s="24"/>
      <c r="AMW17" s="24"/>
      <c r="AMX17" s="24"/>
      <c r="AMY17" s="24"/>
      <c r="AMZ17" s="24"/>
      <c r="ANA17" s="24"/>
      <c r="ANB17" s="24"/>
      <c r="ANC17" s="24"/>
      <c r="AND17" s="24"/>
      <c r="ANE17" s="24"/>
      <c r="ANF17" s="24"/>
      <c r="ANG17" s="24"/>
      <c r="ANH17" s="24"/>
      <c r="ANI17" s="24"/>
      <c r="ANJ17" s="24"/>
      <c r="ANK17" s="24"/>
      <c r="ANL17" s="24"/>
      <c r="ANM17" s="24"/>
      <c r="ANN17" s="24"/>
      <c r="ANO17" s="24"/>
      <c r="ANP17" s="24"/>
      <c r="ANQ17" s="24"/>
      <c r="ANR17" s="24"/>
      <c r="ANS17" s="24"/>
      <c r="ANT17" s="24"/>
      <c r="ANU17" s="24"/>
      <c r="ANV17" s="24"/>
      <c r="ANW17" s="24"/>
      <c r="ANX17" s="24"/>
      <c r="ANY17" s="24"/>
      <c r="ANZ17" s="24"/>
      <c r="AOA17" s="24"/>
      <c r="AOB17" s="24"/>
      <c r="AOC17" s="24"/>
      <c r="AOD17" s="24"/>
      <c r="AOE17" s="24"/>
      <c r="AOF17" s="24"/>
      <c r="AOG17" s="24"/>
      <c r="AOH17" s="24"/>
      <c r="AOI17" s="24"/>
      <c r="AOJ17" s="24"/>
      <c r="AOK17" s="24"/>
      <c r="AOL17" s="24"/>
      <c r="AOM17" s="24"/>
      <c r="AON17" s="24"/>
      <c r="AOO17" s="24"/>
      <c r="AOP17" s="24"/>
      <c r="AOQ17" s="24"/>
      <c r="AOR17" s="24"/>
      <c r="AOS17" s="24"/>
      <c r="AOT17" s="24"/>
      <c r="AOU17" s="24"/>
      <c r="AOV17" s="24"/>
      <c r="AOW17" s="24"/>
      <c r="AOX17" s="24"/>
      <c r="AOY17" s="24"/>
      <c r="AOZ17" s="24"/>
      <c r="APA17" s="24"/>
      <c r="APB17" s="24"/>
      <c r="APC17" s="24"/>
      <c r="APD17" s="24"/>
      <c r="APE17" s="24"/>
      <c r="APF17" s="24"/>
      <c r="APG17" s="24"/>
      <c r="APH17" s="24"/>
      <c r="API17" s="24"/>
      <c r="APJ17" s="24"/>
      <c r="APK17" s="24"/>
      <c r="APL17" s="24"/>
      <c r="APM17" s="24"/>
      <c r="APN17" s="24"/>
      <c r="APO17" s="24"/>
      <c r="APP17" s="24"/>
      <c r="APQ17" s="24"/>
      <c r="APR17" s="24"/>
      <c r="APS17" s="24"/>
      <c r="APT17" s="24"/>
      <c r="APU17" s="24"/>
      <c r="APV17" s="24"/>
      <c r="APW17" s="24"/>
      <c r="APX17" s="24"/>
      <c r="APY17" s="24"/>
      <c r="APZ17" s="24"/>
      <c r="AQA17" s="24"/>
      <c r="AQB17" s="24"/>
      <c r="AQC17" s="24"/>
      <c r="AQD17" s="24"/>
      <c r="AQE17" s="24"/>
      <c r="AQF17" s="24"/>
      <c r="AQG17" s="24"/>
      <c r="AQH17" s="24"/>
      <c r="AQI17" s="24"/>
      <c r="AQJ17" s="24"/>
      <c r="AQK17" s="24"/>
      <c r="AQL17" s="24"/>
      <c r="AQM17" s="24"/>
      <c r="AQN17" s="24"/>
      <c r="AQO17" s="24"/>
      <c r="AQP17" s="24"/>
      <c r="AQQ17" s="24"/>
      <c r="AQR17" s="24"/>
      <c r="AQS17" s="24"/>
      <c r="AQT17" s="24"/>
      <c r="AQU17" s="24"/>
      <c r="AQV17" s="24"/>
      <c r="AQW17" s="24"/>
      <c r="AQX17" s="24"/>
      <c r="AQY17" s="24"/>
      <c r="AQZ17" s="24"/>
      <c r="ARA17" s="24"/>
      <c r="ARB17" s="24"/>
      <c r="ARC17" s="24"/>
      <c r="ARD17" s="24"/>
      <c r="ARE17" s="24"/>
      <c r="ARF17" s="24"/>
      <c r="ARG17" s="24"/>
      <c r="ARH17" s="24"/>
      <c r="ARI17" s="24"/>
      <c r="ARJ17" s="24"/>
      <c r="ARK17" s="24"/>
      <c r="ARL17" s="24"/>
      <c r="ARM17" s="24"/>
      <c r="ARN17" s="24"/>
      <c r="ARO17" s="24"/>
      <c r="ARP17" s="24"/>
      <c r="ARQ17" s="24"/>
      <c r="ARR17" s="24"/>
      <c r="ARS17" s="24"/>
      <c r="ART17" s="24"/>
      <c r="ARU17" s="24"/>
      <c r="ARV17" s="24"/>
      <c r="ARW17" s="24"/>
      <c r="ARX17" s="24"/>
      <c r="ARY17" s="24"/>
      <c r="ARZ17" s="24"/>
      <c r="ASA17" s="24"/>
      <c r="ASB17" s="24"/>
      <c r="ASC17" s="24"/>
      <c r="ASD17" s="24"/>
      <c r="ASE17" s="24"/>
      <c r="ASF17" s="24"/>
      <c r="ASG17" s="24"/>
      <c r="ASH17" s="24"/>
      <c r="ASI17" s="24"/>
      <c r="ASJ17" s="24"/>
      <c r="ASK17" s="24"/>
      <c r="ASL17" s="24"/>
      <c r="ASM17" s="24"/>
      <c r="ASN17" s="24"/>
      <c r="ASO17" s="24"/>
      <c r="ASP17" s="24"/>
      <c r="ASQ17" s="24"/>
      <c r="ASR17" s="24"/>
      <c r="ASS17" s="24"/>
      <c r="AST17" s="24"/>
      <c r="ASU17" s="24"/>
      <c r="ASV17" s="24"/>
      <c r="ASW17" s="24"/>
      <c r="ASX17" s="24"/>
      <c r="ASY17" s="24"/>
      <c r="ASZ17" s="24"/>
      <c r="ATA17" s="24"/>
      <c r="ATB17" s="24"/>
      <c r="ATC17" s="24"/>
      <c r="ATD17" s="24"/>
      <c r="ATE17" s="24"/>
      <c r="ATF17" s="24"/>
      <c r="ATG17" s="24"/>
      <c r="ATH17" s="24"/>
      <c r="ATI17" s="24"/>
      <c r="ATJ17" s="24"/>
      <c r="ATK17" s="24"/>
      <c r="ATL17" s="24"/>
      <c r="ATM17" s="24"/>
      <c r="ATN17" s="24"/>
      <c r="ATO17" s="24"/>
      <c r="ATP17" s="24"/>
      <c r="ATQ17" s="24"/>
      <c r="ATR17" s="24"/>
      <c r="ATS17" s="24"/>
      <c r="ATT17" s="24"/>
      <c r="ATU17" s="24"/>
      <c r="ATV17" s="24"/>
      <c r="ATW17" s="24"/>
      <c r="ATX17" s="24"/>
      <c r="ATY17" s="24"/>
      <c r="ATZ17" s="24"/>
      <c r="AUA17" s="24"/>
      <c r="AUB17" s="24"/>
      <c r="AUC17" s="24"/>
      <c r="AUD17" s="24"/>
      <c r="AUE17" s="24"/>
      <c r="AUF17" s="24"/>
      <c r="AUG17" s="24"/>
      <c r="AUH17" s="24"/>
      <c r="AUI17" s="24"/>
      <c r="AUJ17" s="24"/>
      <c r="AUK17" s="24"/>
      <c r="AUL17" s="24"/>
      <c r="AUM17" s="24"/>
      <c r="AUN17" s="24"/>
      <c r="AUO17" s="24"/>
      <c r="AUP17" s="24"/>
      <c r="AUQ17" s="24"/>
      <c r="AUR17" s="24"/>
      <c r="AUS17" s="24"/>
      <c r="AUT17" s="24"/>
      <c r="AUU17" s="24"/>
      <c r="AUV17" s="24"/>
      <c r="AUW17" s="24"/>
      <c r="AUX17" s="24"/>
      <c r="AUY17" s="24"/>
      <c r="AUZ17" s="24"/>
      <c r="AVA17" s="24"/>
      <c r="AVB17" s="24"/>
      <c r="AVC17" s="24"/>
      <c r="AVD17" s="24"/>
      <c r="AVE17" s="24"/>
      <c r="AVF17" s="24"/>
      <c r="AVG17" s="24"/>
      <c r="AVH17" s="24"/>
      <c r="AVI17" s="24"/>
      <c r="AVJ17" s="24"/>
      <c r="AVK17" s="24"/>
      <c r="AVL17" s="24"/>
      <c r="AVM17" s="24"/>
      <c r="AVN17" s="24"/>
      <c r="AVO17" s="24"/>
      <c r="AVP17" s="24"/>
      <c r="AVQ17" s="24"/>
      <c r="AVR17" s="24"/>
      <c r="AVS17" s="24"/>
      <c r="AVT17" s="24"/>
      <c r="AVU17" s="24"/>
      <c r="AVV17" s="24"/>
      <c r="AVW17" s="24"/>
      <c r="AVX17" s="24"/>
      <c r="AVY17" s="24"/>
      <c r="AVZ17" s="24"/>
      <c r="AWA17" s="24"/>
      <c r="AWB17" s="24"/>
      <c r="AWC17" s="24"/>
      <c r="AWD17" s="24"/>
      <c r="AWE17" s="24"/>
      <c r="AWF17" s="24"/>
      <c r="AWG17" s="24"/>
      <c r="AWH17" s="24"/>
      <c r="AWI17" s="24"/>
      <c r="AWJ17" s="24"/>
      <c r="AWK17" s="24"/>
      <c r="AWL17" s="24"/>
      <c r="AWM17" s="24"/>
      <c r="AWN17" s="24"/>
      <c r="AWO17" s="24"/>
      <c r="AWP17" s="24"/>
      <c r="AWQ17" s="24"/>
      <c r="AWR17" s="24"/>
      <c r="AWS17" s="24"/>
      <c r="AWT17" s="24"/>
      <c r="AWU17" s="24"/>
      <c r="AWV17" s="24"/>
      <c r="AWW17" s="24"/>
      <c r="AWX17" s="24"/>
      <c r="AWY17" s="24"/>
      <c r="AWZ17" s="24"/>
      <c r="AXA17" s="24"/>
      <c r="AXB17" s="24"/>
      <c r="AXC17" s="24"/>
      <c r="AXD17" s="24"/>
      <c r="AXE17" s="24"/>
      <c r="AXF17" s="24"/>
      <c r="AXG17" s="24"/>
      <c r="AXH17" s="24"/>
      <c r="AXI17" s="24"/>
      <c r="AXJ17" s="24"/>
      <c r="AXK17" s="24"/>
      <c r="AXL17" s="24"/>
      <c r="AXM17" s="24"/>
      <c r="AXN17" s="24"/>
      <c r="AXO17" s="24"/>
      <c r="AXP17" s="24"/>
      <c r="AXQ17" s="24"/>
      <c r="AXR17" s="24"/>
      <c r="AXS17" s="24"/>
      <c r="AXT17" s="24"/>
      <c r="AXU17" s="24"/>
      <c r="AXV17" s="24"/>
      <c r="AXW17" s="24"/>
      <c r="AXX17" s="24"/>
      <c r="AXY17" s="24"/>
      <c r="AXZ17" s="24"/>
      <c r="AYA17" s="24"/>
      <c r="AYB17" s="24"/>
      <c r="AYC17" s="24"/>
      <c r="AYD17" s="24"/>
      <c r="AYE17" s="24"/>
      <c r="AYF17" s="24"/>
      <c r="AYG17" s="24"/>
      <c r="AYH17" s="24"/>
      <c r="AYI17" s="24"/>
      <c r="AYJ17" s="24"/>
      <c r="AYK17" s="24"/>
      <c r="AYL17" s="24"/>
      <c r="AYM17" s="24"/>
      <c r="AYN17" s="24"/>
      <c r="AYO17" s="24"/>
      <c r="AYP17" s="24"/>
      <c r="AYQ17" s="24"/>
      <c r="AYR17" s="24"/>
      <c r="AYS17" s="24"/>
      <c r="AYT17" s="24"/>
      <c r="AYU17" s="24"/>
      <c r="AYV17" s="24"/>
      <c r="AYW17" s="24"/>
      <c r="AYX17" s="24"/>
      <c r="AYY17" s="24"/>
      <c r="AYZ17" s="24"/>
      <c r="AZA17" s="24"/>
      <c r="AZB17" s="24"/>
      <c r="AZC17" s="24"/>
      <c r="AZD17" s="24"/>
      <c r="AZE17" s="24"/>
      <c r="AZF17" s="24"/>
      <c r="AZG17" s="24"/>
      <c r="AZH17" s="24"/>
      <c r="AZI17" s="24"/>
      <c r="AZJ17" s="24"/>
      <c r="AZK17" s="24"/>
      <c r="AZL17" s="24"/>
      <c r="AZM17" s="24"/>
      <c r="AZN17" s="24"/>
      <c r="AZO17" s="24"/>
      <c r="AZP17" s="24"/>
      <c r="AZQ17" s="24"/>
      <c r="AZR17" s="24"/>
      <c r="AZS17" s="24"/>
      <c r="AZT17" s="24"/>
      <c r="AZU17" s="24"/>
      <c r="AZV17" s="24"/>
      <c r="AZW17" s="24"/>
      <c r="AZX17" s="24"/>
      <c r="AZY17" s="24"/>
      <c r="AZZ17" s="24"/>
      <c r="BAA17" s="24"/>
      <c r="BAB17" s="24"/>
      <c r="BAC17" s="24"/>
      <c r="BAD17" s="24"/>
      <c r="BAE17" s="24"/>
      <c r="BAF17" s="24"/>
      <c r="BAG17" s="24"/>
      <c r="BAH17" s="24"/>
      <c r="BAI17" s="24"/>
      <c r="BAJ17" s="24"/>
      <c r="BAK17" s="24"/>
      <c r="BAL17" s="24"/>
      <c r="BAM17" s="24"/>
      <c r="BAN17" s="24"/>
      <c r="BAO17" s="24"/>
      <c r="BAP17" s="24"/>
      <c r="BAQ17" s="24"/>
      <c r="BAR17" s="24"/>
      <c r="BAS17" s="24"/>
      <c r="BAT17" s="24"/>
      <c r="BAU17" s="24"/>
      <c r="BAV17" s="24"/>
      <c r="BAW17" s="24"/>
      <c r="BAX17" s="24"/>
      <c r="BAY17" s="24"/>
      <c r="BAZ17" s="24"/>
      <c r="BBA17" s="24"/>
      <c r="BBB17" s="24"/>
      <c r="BBC17" s="24"/>
      <c r="BBD17" s="24"/>
      <c r="BBE17" s="24"/>
      <c r="BBF17" s="24"/>
      <c r="BBG17" s="24"/>
      <c r="BBH17" s="24"/>
      <c r="BBI17" s="24"/>
      <c r="BBJ17" s="24"/>
      <c r="BBK17" s="24"/>
      <c r="BBL17" s="24"/>
      <c r="BBM17" s="24"/>
      <c r="BBN17" s="24"/>
      <c r="BBO17" s="24"/>
      <c r="BBP17" s="24"/>
      <c r="BBQ17" s="24"/>
      <c r="BBR17" s="24"/>
      <c r="BBS17" s="24"/>
      <c r="BBT17" s="24"/>
      <c r="BBU17" s="24"/>
      <c r="BBV17" s="24"/>
      <c r="BBW17" s="24"/>
      <c r="BBX17" s="24"/>
      <c r="BBY17" s="24"/>
      <c r="BBZ17" s="24"/>
      <c r="BCA17" s="24"/>
      <c r="BCB17" s="24"/>
      <c r="BCC17" s="24"/>
      <c r="BCD17" s="24"/>
      <c r="BCE17" s="24"/>
      <c r="BCF17" s="24"/>
      <c r="BCG17" s="24"/>
      <c r="BCH17" s="24"/>
      <c r="BCI17" s="24"/>
      <c r="BCJ17" s="24"/>
      <c r="BCK17" s="24"/>
      <c r="BCL17" s="24"/>
      <c r="BCM17" s="24"/>
      <c r="BCN17" s="24"/>
      <c r="BCO17" s="24"/>
      <c r="BCP17" s="24"/>
      <c r="BCQ17" s="24"/>
      <c r="BCR17" s="24"/>
      <c r="BCS17" s="24"/>
      <c r="BCT17" s="24"/>
      <c r="BCU17" s="24"/>
      <c r="BCV17" s="24"/>
      <c r="BCW17" s="24"/>
      <c r="BCX17" s="24"/>
      <c r="BCY17" s="24"/>
      <c r="BCZ17" s="24"/>
      <c r="BDA17" s="24"/>
      <c r="BDB17" s="24"/>
      <c r="BDC17" s="24"/>
      <c r="BDD17" s="24"/>
      <c r="BDE17" s="24"/>
      <c r="BDF17" s="24"/>
      <c r="BDG17" s="24"/>
      <c r="BDH17" s="24"/>
      <c r="BDI17" s="24"/>
      <c r="BDJ17" s="24"/>
      <c r="BDK17" s="24"/>
      <c r="BDL17" s="24"/>
      <c r="BDM17" s="24"/>
      <c r="BDN17" s="24"/>
      <c r="BDO17" s="24"/>
      <c r="BDP17" s="24"/>
      <c r="BDQ17" s="24"/>
      <c r="BDR17" s="24"/>
      <c r="BDS17" s="24"/>
      <c r="BDT17" s="24"/>
      <c r="BDU17" s="24"/>
      <c r="BDV17" s="24"/>
      <c r="BDW17" s="24"/>
      <c r="BDX17" s="24"/>
      <c r="BDY17" s="24"/>
      <c r="BDZ17" s="24"/>
      <c r="BEA17" s="24"/>
      <c r="BEB17" s="24"/>
      <c r="BEC17" s="24"/>
      <c r="BED17" s="24"/>
      <c r="BEE17" s="24"/>
      <c r="BEF17" s="24"/>
      <c r="BEG17" s="24"/>
      <c r="BEH17" s="24"/>
      <c r="BEI17" s="24"/>
      <c r="BEJ17" s="24"/>
      <c r="BEK17" s="24"/>
      <c r="BEL17" s="24"/>
      <c r="BEM17" s="24"/>
      <c r="BEN17" s="24"/>
      <c r="BEO17" s="24"/>
      <c r="BEP17" s="24"/>
      <c r="BEQ17" s="24"/>
      <c r="BER17" s="24"/>
      <c r="BES17" s="24"/>
      <c r="BET17" s="24"/>
      <c r="BEU17" s="24"/>
      <c r="BEV17" s="24"/>
      <c r="BEW17" s="24"/>
      <c r="BEX17" s="24"/>
      <c r="BEY17" s="24"/>
      <c r="BEZ17" s="24"/>
      <c r="BFA17" s="24"/>
      <c r="BFB17" s="24"/>
      <c r="BFC17" s="24"/>
      <c r="BFD17" s="24"/>
      <c r="BFE17" s="24"/>
      <c r="BFF17" s="24"/>
      <c r="BFG17" s="24"/>
      <c r="BFH17" s="24"/>
      <c r="BFI17" s="24"/>
      <c r="BFJ17" s="24"/>
      <c r="BFK17" s="24"/>
      <c r="BFL17" s="24"/>
      <c r="BFM17" s="24"/>
      <c r="BFN17" s="24"/>
      <c r="BFO17" s="24"/>
      <c r="BFP17" s="24"/>
      <c r="BFQ17" s="24"/>
      <c r="BFR17" s="24"/>
      <c r="BFS17" s="24"/>
      <c r="BFT17" s="24"/>
      <c r="BFU17" s="24"/>
      <c r="BFV17" s="24"/>
      <c r="BFW17" s="24"/>
      <c r="BFX17" s="24"/>
      <c r="BFY17" s="24"/>
      <c r="BFZ17" s="24"/>
      <c r="BGA17" s="24"/>
      <c r="BGB17" s="24"/>
      <c r="BGC17" s="24"/>
      <c r="BGD17" s="24"/>
      <c r="BGE17" s="24"/>
      <c r="BGF17" s="24"/>
      <c r="BGG17" s="24"/>
      <c r="BGH17" s="24"/>
      <c r="BGI17" s="24"/>
      <c r="BGJ17" s="24"/>
      <c r="BGK17" s="24"/>
      <c r="BGL17" s="24"/>
      <c r="BGM17" s="24"/>
      <c r="BGN17" s="24"/>
      <c r="BGO17" s="24"/>
      <c r="BGP17" s="24"/>
      <c r="BGQ17" s="24"/>
      <c r="BGR17" s="24"/>
      <c r="BGS17" s="24"/>
      <c r="BGT17" s="24"/>
      <c r="BGU17" s="24"/>
      <c r="BGV17" s="24"/>
      <c r="BGW17" s="24"/>
      <c r="BGX17" s="24"/>
      <c r="BGY17" s="24"/>
      <c r="BGZ17" s="24"/>
      <c r="BHA17" s="24"/>
      <c r="BHB17" s="24"/>
      <c r="BHC17" s="24"/>
      <c r="BHD17" s="24"/>
      <c r="BHE17" s="24"/>
      <c r="BHF17" s="24"/>
      <c r="BHG17" s="24"/>
      <c r="BHH17" s="24"/>
      <c r="BHI17" s="24"/>
      <c r="BHJ17" s="24"/>
      <c r="BHK17" s="24"/>
      <c r="BHL17" s="24"/>
      <c r="BHM17" s="24"/>
      <c r="BHN17" s="24"/>
      <c r="BHO17" s="24"/>
      <c r="BHP17" s="24"/>
      <c r="BHQ17" s="24"/>
      <c r="BHR17" s="24"/>
      <c r="BHS17" s="24"/>
      <c r="BHT17" s="24"/>
      <c r="BHU17" s="24"/>
      <c r="BHV17" s="24"/>
      <c r="BHW17" s="24"/>
      <c r="BHX17" s="24"/>
      <c r="BHY17" s="24"/>
      <c r="BHZ17" s="24"/>
      <c r="BIA17" s="24"/>
      <c r="BIB17" s="24"/>
      <c r="BIC17" s="24"/>
      <c r="BID17" s="24"/>
      <c r="BIE17" s="24"/>
      <c r="BIF17" s="24"/>
      <c r="BIG17" s="24"/>
      <c r="BIH17" s="24"/>
      <c r="BII17" s="24"/>
      <c r="BIJ17" s="24"/>
      <c r="BIK17" s="24"/>
      <c r="BIL17" s="24"/>
      <c r="BIM17" s="24"/>
      <c r="BIN17" s="24"/>
      <c r="BIO17" s="24"/>
      <c r="BIP17" s="24"/>
      <c r="BIQ17" s="24"/>
      <c r="BIR17" s="24"/>
      <c r="BIS17" s="24"/>
      <c r="BIT17" s="24"/>
      <c r="BIU17" s="24"/>
      <c r="BIV17" s="24"/>
      <c r="BIW17" s="24"/>
      <c r="BIX17" s="24"/>
      <c r="BIY17" s="24"/>
      <c r="BIZ17" s="24"/>
      <c r="BJA17" s="24"/>
      <c r="BJB17" s="24"/>
      <c r="BJC17" s="24"/>
      <c r="BJD17" s="24"/>
      <c r="BJE17" s="24"/>
      <c r="BJF17" s="24"/>
      <c r="BJG17" s="24"/>
      <c r="BJH17" s="24"/>
      <c r="BJI17" s="24"/>
      <c r="BJJ17" s="24"/>
      <c r="BJK17" s="24"/>
      <c r="BJL17" s="24"/>
      <c r="BJM17" s="24"/>
      <c r="BJN17" s="24"/>
      <c r="BJO17" s="24"/>
      <c r="BJP17" s="24"/>
      <c r="BJQ17" s="24"/>
      <c r="BJR17" s="24"/>
      <c r="BJS17" s="24"/>
      <c r="BJT17" s="24"/>
      <c r="BJU17" s="24"/>
      <c r="BJV17" s="24"/>
      <c r="BJW17" s="24"/>
      <c r="BJX17" s="24"/>
      <c r="BJY17" s="24"/>
      <c r="BJZ17" s="24"/>
      <c r="BKA17" s="24"/>
      <c r="BKB17" s="24"/>
      <c r="BKC17" s="24"/>
      <c r="BKD17" s="24"/>
      <c r="BKE17" s="24"/>
      <c r="BKF17" s="24"/>
      <c r="BKG17" s="24"/>
      <c r="BKH17" s="24"/>
      <c r="BKI17" s="24"/>
      <c r="BKJ17" s="24"/>
      <c r="BKK17" s="24"/>
      <c r="BKL17" s="24"/>
      <c r="BKM17" s="24"/>
      <c r="BKN17" s="24"/>
      <c r="BKO17" s="24"/>
      <c r="BKP17" s="24"/>
      <c r="BKQ17" s="24"/>
      <c r="BKR17" s="24"/>
      <c r="BKS17" s="24"/>
      <c r="BKT17" s="24"/>
      <c r="BKU17" s="24"/>
      <c r="BKV17" s="24"/>
      <c r="BKW17" s="24"/>
      <c r="BKX17" s="24"/>
      <c r="BKY17" s="24"/>
      <c r="BKZ17" s="24"/>
      <c r="BLA17" s="24"/>
      <c r="BLB17" s="24"/>
      <c r="BLC17" s="24"/>
      <c r="BLD17" s="24"/>
      <c r="BLE17" s="24"/>
      <c r="BLF17" s="24"/>
      <c r="BLG17" s="24"/>
      <c r="BLH17" s="24"/>
      <c r="BLI17" s="24"/>
      <c r="BLJ17" s="24"/>
      <c r="BLK17" s="24"/>
      <c r="BLL17" s="24"/>
      <c r="BLM17" s="24"/>
      <c r="BLN17" s="24"/>
      <c r="BLO17" s="24"/>
      <c r="BLP17" s="24"/>
      <c r="BLQ17" s="24"/>
      <c r="BLR17" s="24"/>
      <c r="BLS17" s="24"/>
      <c r="BLT17" s="24"/>
      <c r="BLU17" s="24"/>
      <c r="BLV17" s="24"/>
      <c r="BLW17" s="24"/>
      <c r="BLX17" s="24"/>
      <c r="BLY17" s="24"/>
      <c r="BLZ17" s="24"/>
      <c r="BMA17" s="24"/>
      <c r="BMB17" s="24"/>
      <c r="BMC17" s="24"/>
      <c r="BMD17" s="24"/>
      <c r="BME17" s="24"/>
      <c r="BMF17" s="24"/>
      <c r="BMG17" s="24"/>
      <c r="BMH17" s="24"/>
      <c r="BMI17" s="24"/>
      <c r="BMJ17" s="24"/>
      <c r="BMK17" s="24"/>
      <c r="BML17" s="24"/>
      <c r="BMM17" s="24"/>
      <c r="BMN17" s="24"/>
      <c r="BMO17" s="24"/>
      <c r="BMP17" s="24"/>
      <c r="BMQ17" s="24"/>
      <c r="BMR17" s="24"/>
      <c r="BMS17" s="24"/>
      <c r="BMT17" s="24"/>
      <c r="BMU17" s="24"/>
      <c r="BMV17" s="24"/>
      <c r="BMW17" s="24"/>
      <c r="BMX17" s="24"/>
      <c r="BMY17" s="24"/>
      <c r="BMZ17" s="24"/>
      <c r="BNA17" s="24"/>
      <c r="BNB17" s="24"/>
      <c r="BNC17" s="24"/>
      <c r="BND17" s="24"/>
      <c r="BNE17" s="24"/>
      <c r="BNF17" s="24"/>
      <c r="BNG17" s="24"/>
      <c r="BNH17" s="24"/>
      <c r="BNI17" s="24"/>
      <c r="BNJ17" s="24"/>
      <c r="BNK17" s="24"/>
      <c r="BNL17" s="24"/>
      <c r="BNM17" s="24"/>
      <c r="BNN17" s="24"/>
      <c r="BNO17" s="24"/>
      <c r="BNP17" s="24"/>
      <c r="BNQ17" s="24"/>
      <c r="BNR17" s="24"/>
      <c r="BNS17" s="24"/>
      <c r="BNT17" s="24"/>
      <c r="BNU17" s="24"/>
      <c r="BNV17" s="24"/>
      <c r="BNW17" s="24"/>
      <c r="BNX17" s="24"/>
      <c r="BNY17" s="24"/>
      <c r="BNZ17" s="24"/>
      <c r="BOA17" s="24"/>
      <c r="BOB17" s="24"/>
      <c r="BOC17" s="24"/>
      <c r="BOD17" s="24"/>
      <c r="BOE17" s="24"/>
      <c r="BOF17" s="24"/>
      <c r="BOG17" s="24"/>
      <c r="BOH17" s="24"/>
      <c r="BOI17" s="24"/>
      <c r="BOJ17" s="24"/>
      <c r="BOK17" s="24"/>
      <c r="BOL17" s="24"/>
      <c r="BOM17" s="24"/>
      <c r="BON17" s="24"/>
      <c r="BOO17" s="24"/>
      <c r="BOP17" s="24"/>
      <c r="BOQ17" s="24"/>
      <c r="BOR17" s="24"/>
      <c r="BOS17" s="24"/>
      <c r="BOT17" s="24"/>
      <c r="BOU17" s="24"/>
      <c r="BOV17" s="24"/>
      <c r="BOW17" s="24"/>
      <c r="BOX17" s="24"/>
      <c r="BOY17" s="24"/>
      <c r="BOZ17" s="24"/>
      <c r="BPA17" s="24"/>
      <c r="BPB17" s="24"/>
      <c r="BPC17" s="24"/>
      <c r="BPD17" s="24"/>
      <c r="BPE17" s="24"/>
      <c r="BPF17" s="24"/>
      <c r="BPG17" s="24"/>
      <c r="BPH17" s="24"/>
      <c r="BPI17" s="24"/>
      <c r="BPJ17" s="24"/>
      <c r="BPK17" s="24"/>
      <c r="BPL17" s="24"/>
      <c r="BPM17" s="24"/>
      <c r="BPN17" s="24"/>
      <c r="BPO17" s="24"/>
      <c r="BPP17" s="24"/>
      <c r="BPQ17" s="24"/>
      <c r="BPR17" s="24"/>
      <c r="BPS17" s="24"/>
      <c r="BPT17" s="24"/>
      <c r="BPU17" s="24"/>
      <c r="BPV17" s="24"/>
      <c r="BPW17" s="24"/>
      <c r="BPX17" s="24"/>
      <c r="BPY17" s="24"/>
      <c r="BPZ17" s="24"/>
      <c r="BQA17" s="24"/>
      <c r="BQB17" s="24"/>
      <c r="BQC17" s="24"/>
      <c r="BQD17" s="24"/>
      <c r="BQE17" s="24"/>
      <c r="BQF17" s="24"/>
      <c r="BQG17" s="24"/>
      <c r="BQH17" s="24"/>
      <c r="BQI17" s="24"/>
      <c r="BQJ17" s="24"/>
      <c r="BQK17" s="24"/>
      <c r="BQL17" s="24"/>
      <c r="BQM17" s="24"/>
      <c r="BQN17" s="24"/>
      <c r="BQO17" s="24"/>
      <c r="BQP17" s="24"/>
      <c r="BQQ17" s="24"/>
      <c r="BQR17" s="24"/>
      <c r="BQS17" s="24"/>
      <c r="BQT17" s="24"/>
      <c r="BQU17" s="24"/>
      <c r="BQV17" s="24"/>
      <c r="BQW17" s="24"/>
      <c r="BQX17" s="24"/>
      <c r="BQY17" s="24"/>
      <c r="BQZ17" s="24"/>
      <c r="BRA17" s="24"/>
      <c r="BRB17" s="24"/>
      <c r="BRC17" s="24"/>
      <c r="BRD17" s="24"/>
      <c r="BRE17" s="24"/>
      <c r="BRF17" s="24"/>
      <c r="BRG17" s="24"/>
      <c r="BRH17" s="24"/>
      <c r="BRI17" s="24"/>
      <c r="BRJ17" s="24"/>
      <c r="BRK17" s="24"/>
      <c r="BRL17" s="24"/>
      <c r="BRM17" s="24"/>
      <c r="BRN17" s="24"/>
      <c r="BRO17" s="24"/>
      <c r="BRP17" s="24"/>
      <c r="BRQ17" s="24"/>
      <c r="BRR17" s="24"/>
      <c r="BRS17" s="24"/>
      <c r="BRT17" s="24"/>
      <c r="BRU17" s="24"/>
      <c r="BRV17" s="24"/>
      <c r="BRW17" s="24"/>
      <c r="BRX17" s="24"/>
      <c r="BRY17" s="24"/>
      <c r="BRZ17" s="24"/>
      <c r="BSA17" s="24"/>
      <c r="BSB17" s="24"/>
      <c r="BSC17" s="24"/>
      <c r="BSD17" s="24"/>
      <c r="BSE17" s="24"/>
      <c r="BSF17" s="24"/>
      <c r="BSG17" s="24"/>
      <c r="BSH17" s="24"/>
      <c r="BSI17" s="24"/>
      <c r="BSJ17" s="24"/>
      <c r="BSK17" s="24"/>
      <c r="BSL17" s="24"/>
      <c r="BSM17" s="24"/>
      <c r="BSN17" s="24"/>
      <c r="BSO17" s="24"/>
      <c r="BSP17" s="24"/>
      <c r="BSQ17" s="24"/>
      <c r="BSR17" s="24"/>
      <c r="BSS17" s="24"/>
      <c r="BST17" s="24"/>
      <c r="BSU17" s="24"/>
      <c r="BSV17" s="24"/>
      <c r="BSW17" s="24"/>
      <c r="BSX17" s="24"/>
      <c r="BSY17" s="24"/>
      <c r="BSZ17" s="24"/>
      <c r="BTA17" s="24"/>
      <c r="BTB17" s="24"/>
      <c r="BTC17" s="24"/>
      <c r="BTD17" s="24"/>
      <c r="BTE17" s="24"/>
      <c r="BTF17" s="24"/>
      <c r="BTG17" s="24"/>
      <c r="BTH17" s="24"/>
      <c r="BTI17" s="24"/>
      <c r="BTJ17" s="24"/>
      <c r="BTK17" s="24"/>
      <c r="BTL17" s="24"/>
      <c r="BTM17" s="24"/>
      <c r="BTN17" s="24"/>
      <c r="BTO17" s="24"/>
      <c r="BTP17" s="24"/>
      <c r="BTQ17" s="24"/>
      <c r="BTR17" s="24"/>
      <c r="BTS17" s="24"/>
      <c r="BTT17" s="24"/>
      <c r="BTU17" s="24"/>
      <c r="BTV17" s="24"/>
      <c r="BTW17" s="24"/>
      <c r="BTX17" s="24"/>
      <c r="BTY17" s="24"/>
      <c r="BTZ17" s="24"/>
      <c r="BUA17" s="24"/>
      <c r="BUB17" s="24"/>
      <c r="BUC17" s="24"/>
      <c r="BUD17" s="24"/>
      <c r="BUE17" s="24"/>
      <c r="BUF17" s="24"/>
      <c r="BUG17" s="24"/>
      <c r="BUH17" s="24"/>
      <c r="BUI17" s="24"/>
      <c r="BUJ17" s="24"/>
      <c r="BUK17" s="24"/>
      <c r="BUL17" s="24"/>
      <c r="BUM17" s="24"/>
      <c r="BUN17" s="24"/>
      <c r="BUO17" s="24"/>
      <c r="BUP17" s="24"/>
      <c r="BUQ17" s="24"/>
      <c r="BUR17" s="24"/>
      <c r="BUS17" s="24"/>
      <c r="BUT17" s="24"/>
      <c r="BUU17" s="24"/>
      <c r="BUV17" s="24"/>
      <c r="BUW17" s="24"/>
      <c r="BUX17" s="24"/>
      <c r="BUY17" s="24"/>
      <c r="BUZ17" s="24"/>
      <c r="BVA17" s="24"/>
      <c r="BVB17" s="24"/>
      <c r="BVC17" s="24"/>
      <c r="BVD17" s="24"/>
      <c r="BVE17" s="24"/>
      <c r="BVF17" s="24"/>
      <c r="BVG17" s="24"/>
      <c r="BVH17" s="24"/>
      <c r="BVI17" s="24"/>
      <c r="BVJ17" s="24"/>
      <c r="BVK17" s="24"/>
      <c r="BVL17" s="24"/>
      <c r="BVM17" s="24"/>
      <c r="BVN17" s="24"/>
      <c r="BVO17" s="24"/>
      <c r="BVP17" s="24"/>
      <c r="BVQ17" s="24"/>
      <c r="BVR17" s="24"/>
      <c r="BVS17" s="24"/>
      <c r="BVT17" s="24"/>
      <c r="BVU17" s="24"/>
      <c r="BVV17" s="24"/>
      <c r="BVW17" s="24"/>
      <c r="BVX17" s="24"/>
      <c r="BVY17" s="24"/>
      <c r="BVZ17" s="24"/>
      <c r="BWA17" s="24"/>
      <c r="BWB17" s="24"/>
      <c r="BWC17" s="24"/>
      <c r="BWD17" s="24"/>
      <c r="BWE17" s="24"/>
      <c r="BWF17" s="24"/>
      <c r="BWG17" s="24"/>
      <c r="BWH17" s="24"/>
      <c r="BWI17" s="24"/>
      <c r="BWJ17" s="24"/>
      <c r="BWK17" s="24"/>
      <c r="BWL17" s="24"/>
      <c r="BWM17" s="24"/>
      <c r="BWN17" s="24"/>
      <c r="BWO17" s="24"/>
      <c r="BWP17" s="24"/>
      <c r="BWQ17" s="24"/>
      <c r="BWR17" s="24"/>
      <c r="BWS17" s="24"/>
      <c r="BWT17" s="24"/>
      <c r="BWU17" s="24"/>
      <c r="BWV17" s="24"/>
      <c r="BWW17" s="24"/>
      <c r="BWX17" s="24"/>
      <c r="BWY17" s="24"/>
      <c r="BWZ17" s="24"/>
      <c r="BXA17" s="24"/>
      <c r="BXB17" s="24"/>
      <c r="BXC17" s="24"/>
      <c r="BXD17" s="24"/>
      <c r="BXE17" s="24"/>
      <c r="BXF17" s="24"/>
      <c r="BXG17" s="24"/>
      <c r="BXH17" s="24"/>
      <c r="BXI17" s="24"/>
      <c r="BXJ17" s="24"/>
      <c r="BXK17" s="24"/>
      <c r="BXL17" s="24"/>
      <c r="BXM17" s="24"/>
      <c r="BXN17" s="24"/>
      <c r="BXO17" s="24"/>
      <c r="BXP17" s="24"/>
      <c r="BXQ17" s="24"/>
      <c r="BXR17" s="24"/>
      <c r="BXS17" s="24"/>
      <c r="BXT17" s="24"/>
      <c r="BXU17" s="24"/>
      <c r="BXV17" s="24"/>
      <c r="BXW17" s="24"/>
      <c r="BXX17" s="24"/>
      <c r="BXY17" s="24"/>
      <c r="BXZ17" s="24"/>
      <c r="BYA17" s="24"/>
      <c r="BYB17" s="24"/>
      <c r="BYC17" s="24"/>
      <c r="BYD17" s="24"/>
      <c r="BYE17" s="24"/>
      <c r="BYF17" s="24"/>
      <c r="BYG17" s="24"/>
      <c r="BYH17" s="24"/>
      <c r="BYI17" s="24"/>
      <c r="BYJ17" s="24"/>
      <c r="BYK17" s="24"/>
      <c r="BYL17" s="24"/>
      <c r="BYM17" s="24"/>
      <c r="BYN17" s="24"/>
      <c r="BYO17" s="24"/>
      <c r="BYP17" s="24"/>
      <c r="BYQ17" s="24"/>
      <c r="BYR17" s="24"/>
      <c r="BYS17" s="24"/>
      <c r="BYT17" s="24"/>
      <c r="BYU17" s="24"/>
      <c r="BYV17" s="24"/>
      <c r="BYW17" s="24"/>
      <c r="BYX17" s="24"/>
      <c r="BYY17" s="24"/>
      <c r="BYZ17" s="24"/>
      <c r="BZA17" s="24"/>
      <c r="BZB17" s="24"/>
      <c r="BZC17" s="24"/>
      <c r="BZD17" s="24"/>
      <c r="BZE17" s="24"/>
      <c r="BZF17" s="24"/>
      <c r="BZG17" s="24"/>
      <c r="BZH17" s="24"/>
      <c r="BZI17" s="24"/>
      <c r="BZJ17" s="24"/>
      <c r="BZK17" s="24"/>
      <c r="BZL17" s="24"/>
      <c r="BZM17" s="24"/>
      <c r="BZN17" s="24"/>
      <c r="BZO17" s="24"/>
      <c r="BZP17" s="24"/>
      <c r="BZQ17" s="24"/>
      <c r="BZR17" s="24"/>
      <c r="BZS17" s="24"/>
      <c r="BZT17" s="24"/>
      <c r="BZU17" s="24"/>
      <c r="BZV17" s="24"/>
      <c r="BZW17" s="24"/>
      <c r="BZX17" s="24"/>
      <c r="BZY17" s="24"/>
      <c r="BZZ17" s="24"/>
      <c r="CAA17" s="24"/>
      <c r="CAB17" s="24"/>
      <c r="CAC17" s="24"/>
      <c r="CAD17" s="24"/>
      <c r="CAE17" s="24"/>
      <c r="CAF17" s="24"/>
      <c r="CAG17" s="24"/>
      <c r="CAH17" s="24"/>
      <c r="CAI17" s="24"/>
      <c r="CAJ17" s="24"/>
      <c r="CAK17" s="24"/>
      <c r="CAL17" s="24"/>
      <c r="CAM17" s="24"/>
      <c r="CAN17" s="24"/>
      <c r="CAO17" s="24"/>
      <c r="CAP17" s="24"/>
      <c r="CAQ17" s="24"/>
      <c r="CAR17" s="24"/>
      <c r="CAS17" s="24"/>
      <c r="CAT17" s="24"/>
      <c r="CAU17" s="24"/>
      <c r="CAV17" s="24"/>
      <c r="CAW17" s="24"/>
      <c r="CAX17" s="24"/>
      <c r="CAY17" s="24"/>
      <c r="CAZ17" s="24"/>
      <c r="CBA17" s="24"/>
      <c r="CBB17" s="24"/>
      <c r="CBC17" s="24"/>
      <c r="CBD17" s="24"/>
      <c r="CBE17" s="24"/>
      <c r="CBF17" s="24"/>
      <c r="CBG17" s="24"/>
      <c r="CBH17" s="24"/>
      <c r="CBI17" s="24"/>
      <c r="CBJ17" s="24"/>
      <c r="CBK17" s="24"/>
      <c r="CBL17" s="24"/>
      <c r="CBM17" s="24"/>
      <c r="CBN17" s="24"/>
      <c r="CBO17" s="24"/>
      <c r="CBP17" s="24"/>
      <c r="CBQ17" s="24"/>
      <c r="CBR17" s="24"/>
      <c r="CBS17" s="24"/>
      <c r="CBT17" s="24"/>
      <c r="CBU17" s="24"/>
      <c r="CBV17" s="24"/>
      <c r="CBW17" s="24"/>
      <c r="CBX17" s="24"/>
      <c r="CBY17" s="24"/>
      <c r="CBZ17" s="24"/>
      <c r="CCA17" s="24"/>
      <c r="CCB17" s="24"/>
      <c r="CCC17" s="24"/>
      <c r="CCD17" s="24"/>
      <c r="CCE17" s="24"/>
      <c r="CCF17" s="24"/>
      <c r="CCG17" s="24"/>
      <c r="CCH17" s="24"/>
      <c r="CCI17" s="24"/>
      <c r="CCJ17" s="24"/>
      <c r="CCK17" s="24"/>
      <c r="CCL17" s="24"/>
      <c r="CCM17" s="24"/>
      <c r="CCN17" s="24"/>
      <c r="CCO17" s="24"/>
      <c r="CCP17" s="24"/>
      <c r="CCQ17" s="24"/>
      <c r="CCR17" s="24"/>
      <c r="CCS17" s="24"/>
      <c r="CCT17" s="24"/>
      <c r="CCU17" s="24"/>
      <c r="CCV17" s="24"/>
      <c r="CCW17" s="24"/>
      <c r="CCX17" s="24"/>
      <c r="CCY17" s="24"/>
      <c r="CCZ17" s="24"/>
      <c r="CDA17" s="24"/>
      <c r="CDB17" s="24"/>
      <c r="CDC17" s="24"/>
      <c r="CDD17" s="24"/>
      <c r="CDE17" s="24"/>
      <c r="CDF17" s="24"/>
      <c r="CDG17" s="24"/>
      <c r="CDH17" s="24"/>
      <c r="CDI17" s="24"/>
      <c r="CDJ17" s="24"/>
      <c r="CDK17" s="24"/>
      <c r="CDL17" s="24"/>
      <c r="CDM17" s="24"/>
      <c r="CDN17" s="24"/>
      <c r="CDO17" s="24"/>
      <c r="CDP17" s="24"/>
      <c r="CDQ17" s="24"/>
      <c r="CDR17" s="24"/>
      <c r="CDS17" s="24"/>
      <c r="CDT17" s="24"/>
      <c r="CDU17" s="24"/>
      <c r="CDV17" s="24"/>
      <c r="CDW17" s="24"/>
      <c r="CDX17" s="24"/>
      <c r="CDY17" s="24"/>
      <c r="CDZ17" s="24"/>
      <c r="CEA17" s="24"/>
      <c r="CEB17" s="24"/>
      <c r="CEC17" s="24"/>
      <c r="CED17" s="24"/>
      <c r="CEE17" s="24"/>
      <c r="CEF17" s="24"/>
      <c r="CEG17" s="24"/>
      <c r="CEH17" s="24"/>
      <c r="CEI17" s="24"/>
      <c r="CEJ17" s="24"/>
      <c r="CEK17" s="24"/>
      <c r="CEL17" s="24"/>
      <c r="CEM17" s="24"/>
      <c r="CEN17" s="24"/>
      <c r="CEO17" s="24"/>
      <c r="CEP17" s="24"/>
      <c r="CEQ17" s="24"/>
      <c r="CER17" s="24"/>
      <c r="CES17" s="24"/>
      <c r="CET17" s="24"/>
      <c r="CEU17" s="24"/>
      <c r="CEV17" s="24"/>
      <c r="CEW17" s="24"/>
      <c r="CEX17" s="24"/>
      <c r="CEY17" s="24"/>
      <c r="CEZ17" s="24"/>
      <c r="CFA17" s="24"/>
      <c r="CFB17" s="24"/>
      <c r="CFC17" s="24"/>
      <c r="CFD17" s="24"/>
      <c r="CFE17" s="24"/>
      <c r="CFF17" s="24"/>
      <c r="CFG17" s="24"/>
      <c r="CFH17" s="24"/>
      <c r="CFI17" s="24"/>
      <c r="CFJ17" s="24"/>
      <c r="CFK17" s="24"/>
      <c r="CFL17" s="24"/>
      <c r="CFM17" s="24"/>
      <c r="CFN17" s="24"/>
      <c r="CFO17" s="24"/>
      <c r="CFP17" s="24"/>
      <c r="CFQ17" s="24"/>
      <c r="CFR17" s="24"/>
      <c r="CFS17" s="24"/>
      <c r="CFT17" s="24"/>
      <c r="CFU17" s="24"/>
      <c r="CFV17" s="24"/>
      <c r="CFW17" s="24"/>
      <c r="CFX17" s="24"/>
      <c r="CFY17" s="24"/>
      <c r="CFZ17" s="24"/>
      <c r="CGA17" s="24"/>
      <c r="CGB17" s="24"/>
      <c r="CGC17" s="24"/>
      <c r="CGD17" s="24"/>
      <c r="CGE17" s="24"/>
      <c r="CGF17" s="24"/>
      <c r="CGG17" s="24"/>
      <c r="CGH17" s="24"/>
      <c r="CGI17" s="24"/>
      <c r="CGJ17" s="24"/>
      <c r="CGK17" s="24"/>
      <c r="CGL17" s="24"/>
      <c r="CGM17" s="24"/>
      <c r="CGN17" s="24"/>
      <c r="CGO17" s="24"/>
      <c r="CGP17" s="24"/>
      <c r="CGQ17" s="24"/>
      <c r="CGR17" s="24"/>
      <c r="CGS17" s="24"/>
      <c r="CGT17" s="24"/>
      <c r="CGU17" s="24"/>
      <c r="CGV17" s="24"/>
      <c r="CGW17" s="24"/>
      <c r="CGX17" s="24"/>
      <c r="CGY17" s="24"/>
      <c r="CGZ17" s="24"/>
      <c r="CHA17" s="24"/>
      <c r="CHB17" s="24"/>
      <c r="CHC17" s="24"/>
      <c r="CHD17" s="24"/>
      <c r="CHE17" s="24"/>
      <c r="CHF17" s="24"/>
      <c r="CHG17" s="24"/>
      <c r="CHH17" s="24"/>
      <c r="CHI17" s="24"/>
      <c r="CHJ17" s="24"/>
      <c r="CHK17" s="24"/>
      <c r="CHL17" s="24"/>
      <c r="CHM17" s="24"/>
      <c r="CHN17" s="24"/>
      <c r="CHO17" s="24"/>
      <c r="CHP17" s="24"/>
      <c r="CHQ17" s="24"/>
      <c r="CHR17" s="24"/>
      <c r="CHS17" s="24"/>
      <c r="CHT17" s="24"/>
      <c r="CHU17" s="24"/>
      <c r="CHV17" s="24"/>
      <c r="CHW17" s="24"/>
      <c r="CHX17" s="24"/>
      <c r="CHY17" s="24"/>
      <c r="CHZ17" s="24"/>
      <c r="CIA17" s="24"/>
      <c r="CIB17" s="24"/>
      <c r="CIC17" s="24"/>
      <c r="CID17" s="24"/>
      <c r="CIE17" s="24"/>
      <c r="CIF17" s="24"/>
      <c r="CIG17" s="24"/>
      <c r="CIH17" s="24"/>
      <c r="CII17" s="24"/>
      <c r="CIJ17" s="24"/>
      <c r="CIK17" s="24"/>
      <c r="CIL17" s="24"/>
      <c r="CIM17" s="24"/>
      <c r="CIN17" s="24"/>
      <c r="CIO17" s="24"/>
      <c r="CIP17" s="24"/>
      <c r="CIQ17" s="24"/>
      <c r="CIR17" s="24"/>
      <c r="CIS17" s="24"/>
      <c r="CIT17" s="24"/>
      <c r="CIU17" s="24"/>
      <c r="CIV17" s="24"/>
      <c r="CIW17" s="24"/>
      <c r="CIX17" s="24"/>
      <c r="CIY17" s="24"/>
      <c r="CIZ17" s="24"/>
      <c r="CJA17" s="24"/>
      <c r="CJB17" s="24"/>
      <c r="CJC17" s="24"/>
      <c r="CJD17" s="24"/>
      <c r="CJE17" s="24"/>
      <c r="CJF17" s="24"/>
      <c r="CJG17" s="24"/>
      <c r="CJH17" s="24"/>
      <c r="CJI17" s="24"/>
      <c r="CJJ17" s="24"/>
      <c r="CJK17" s="24"/>
      <c r="CJL17" s="24"/>
      <c r="CJM17" s="24"/>
      <c r="CJN17" s="24"/>
      <c r="CJO17" s="24"/>
      <c r="CJP17" s="24"/>
      <c r="CJQ17" s="24"/>
      <c r="CJR17" s="24"/>
      <c r="CJS17" s="24"/>
      <c r="CJT17" s="24"/>
      <c r="CJU17" s="24"/>
      <c r="CJV17" s="24"/>
      <c r="CJW17" s="24"/>
      <c r="CJX17" s="24"/>
      <c r="CJY17" s="24"/>
      <c r="CJZ17" s="24"/>
      <c r="CKA17" s="24"/>
      <c r="CKB17" s="24"/>
      <c r="CKC17" s="24"/>
      <c r="CKD17" s="24"/>
      <c r="CKE17" s="24"/>
      <c r="CKF17" s="24"/>
      <c r="CKG17" s="24"/>
      <c r="CKH17" s="24"/>
      <c r="CKI17" s="24"/>
      <c r="CKJ17" s="24"/>
      <c r="CKK17" s="24"/>
      <c r="CKL17" s="24"/>
      <c r="CKM17" s="24"/>
      <c r="CKN17" s="24"/>
      <c r="CKO17" s="24"/>
      <c r="CKP17" s="24"/>
      <c r="CKQ17" s="24"/>
      <c r="CKR17" s="24"/>
      <c r="CKS17" s="24"/>
      <c r="CKT17" s="24"/>
      <c r="CKU17" s="24"/>
      <c r="CKV17" s="24"/>
      <c r="CKW17" s="24"/>
      <c r="CKX17" s="24"/>
      <c r="CKY17" s="24"/>
      <c r="CKZ17" s="24"/>
      <c r="CLA17" s="24"/>
      <c r="CLB17" s="24"/>
      <c r="CLC17" s="24"/>
      <c r="CLD17" s="24"/>
      <c r="CLE17" s="24"/>
      <c r="CLF17" s="24"/>
      <c r="CLG17" s="24"/>
      <c r="CLH17" s="24"/>
      <c r="CLI17" s="24"/>
      <c r="CLJ17" s="24"/>
      <c r="CLK17" s="24"/>
      <c r="CLL17" s="24"/>
      <c r="CLM17" s="24"/>
      <c r="CLN17" s="24"/>
      <c r="CLO17" s="24"/>
      <c r="CLP17" s="24"/>
      <c r="CLQ17" s="24"/>
      <c r="CLR17" s="24"/>
      <c r="CLS17" s="24"/>
      <c r="CLT17" s="24"/>
      <c r="CLU17" s="24"/>
      <c r="CLV17" s="24"/>
      <c r="CLW17" s="24"/>
      <c r="CLX17" s="24"/>
      <c r="CLY17" s="24"/>
      <c r="CLZ17" s="24"/>
      <c r="CMA17" s="24"/>
      <c r="CMB17" s="24"/>
      <c r="CMC17" s="24"/>
      <c r="CMD17" s="24"/>
      <c r="CME17" s="24"/>
      <c r="CMF17" s="24"/>
      <c r="CMG17" s="24"/>
      <c r="CMH17" s="24"/>
      <c r="CMI17" s="24"/>
      <c r="CMJ17" s="24"/>
      <c r="CMK17" s="24"/>
      <c r="CML17" s="24"/>
      <c r="CMM17" s="24"/>
      <c r="CMN17" s="24"/>
      <c r="CMO17" s="24"/>
      <c r="CMP17" s="24"/>
      <c r="CMQ17" s="24"/>
      <c r="CMR17" s="24"/>
      <c r="CMS17" s="24"/>
      <c r="CMT17" s="24"/>
      <c r="CMU17" s="24"/>
      <c r="CMV17" s="24"/>
      <c r="CMW17" s="24"/>
      <c r="CMX17" s="24"/>
      <c r="CMY17" s="24"/>
      <c r="CMZ17" s="24"/>
      <c r="CNA17" s="24"/>
      <c r="CNB17" s="24"/>
      <c r="CNC17" s="24"/>
      <c r="CND17" s="24"/>
      <c r="CNE17" s="24"/>
      <c r="CNF17" s="24"/>
      <c r="CNG17" s="24"/>
      <c r="CNH17" s="24"/>
      <c r="CNI17" s="24"/>
      <c r="CNJ17" s="24"/>
      <c r="CNK17" s="24"/>
      <c r="CNL17" s="24"/>
      <c r="CNM17" s="24"/>
      <c r="CNN17" s="24"/>
      <c r="CNO17" s="24"/>
      <c r="CNP17" s="24"/>
      <c r="CNQ17" s="24"/>
      <c r="CNR17" s="24"/>
      <c r="CNS17" s="24"/>
      <c r="CNT17" s="24"/>
      <c r="CNU17" s="24"/>
      <c r="CNV17" s="24"/>
      <c r="CNW17" s="24"/>
      <c r="CNX17" s="24"/>
      <c r="CNY17" s="24"/>
      <c r="CNZ17" s="24"/>
      <c r="COA17" s="24"/>
      <c r="COB17" s="24"/>
      <c r="COC17" s="24"/>
      <c r="COD17" s="24"/>
      <c r="COE17" s="24"/>
      <c r="COF17" s="24"/>
      <c r="COG17" s="24"/>
      <c r="COH17" s="24"/>
      <c r="COI17" s="24"/>
      <c r="COJ17" s="24"/>
      <c r="COK17" s="24"/>
      <c r="COL17" s="24"/>
      <c r="COM17" s="24"/>
      <c r="CON17" s="24"/>
      <c r="COO17" s="24"/>
      <c r="COP17" s="24"/>
      <c r="COQ17" s="24"/>
      <c r="COR17" s="24"/>
      <c r="COS17" s="24"/>
      <c r="COT17" s="24"/>
      <c r="COU17" s="24"/>
      <c r="COV17" s="24"/>
      <c r="COW17" s="24"/>
      <c r="COX17" s="24"/>
      <c r="COY17" s="24"/>
      <c r="COZ17" s="24"/>
      <c r="CPA17" s="24"/>
      <c r="CPB17" s="24"/>
      <c r="CPC17" s="24"/>
      <c r="CPD17" s="24"/>
      <c r="CPE17" s="24"/>
      <c r="CPF17" s="24"/>
      <c r="CPG17" s="24"/>
      <c r="CPH17" s="24"/>
      <c r="CPI17" s="24"/>
      <c r="CPJ17" s="24"/>
      <c r="CPK17" s="24"/>
      <c r="CPL17" s="24"/>
      <c r="CPM17" s="24"/>
      <c r="CPN17" s="24"/>
      <c r="CPO17" s="24"/>
      <c r="CPP17" s="24"/>
      <c r="CPQ17" s="24"/>
      <c r="CPR17" s="24"/>
      <c r="CPS17" s="24"/>
      <c r="CPT17" s="24"/>
      <c r="CPU17" s="24"/>
      <c r="CPV17" s="24"/>
      <c r="CPW17" s="24"/>
      <c r="CPX17" s="24"/>
      <c r="CPY17" s="24"/>
      <c r="CPZ17" s="24"/>
      <c r="CQA17" s="24"/>
      <c r="CQB17" s="24"/>
      <c r="CQC17" s="24"/>
      <c r="CQD17" s="24"/>
      <c r="CQE17" s="24"/>
      <c r="CQF17" s="24"/>
      <c r="CQG17" s="24"/>
      <c r="CQH17" s="24"/>
      <c r="CQI17" s="24"/>
      <c r="CQJ17" s="24"/>
      <c r="CQK17" s="24"/>
      <c r="CQL17" s="24"/>
      <c r="CQM17" s="24"/>
      <c r="CQN17" s="24"/>
      <c r="CQO17" s="24"/>
      <c r="CQP17" s="24"/>
      <c r="CQQ17" s="24"/>
      <c r="CQR17" s="24"/>
      <c r="CQS17" s="24"/>
      <c r="CQT17" s="24"/>
      <c r="CQU17" s="24"/>
      <c r="CQV17" s="24"/>
      <c r="CQW17" s="24"/>
      <c r="CQX17" s="24"/>
      <c r="CQY17" s="24"/>
      <c r="CQZ17" s="24"/>
      <c r="CRA17" s="24"/>
      <c r="CRB17" s="24"/>
      <c r="CRC17" s="24"/>
      <c r="CRD17" s="24"/>
      <c r="CRE17" s="24"/>
      <c r="CRF17" s="24"/>
      <c r="CRG17" s="24"/>
      <c r="CRH17" s="24"/>
      <c r="CRI17" s="24"/>
      <c r="CRJ17" s="24"/>
      <c r="CRK17" s="24"/>
      <c r="CRL17" s="24"/>
      <c r="CRM17" s="24"/>
      <c r="CRN17" s="24"/>
      <c r="CRO17" s="24"/>
      <c r="CRP17" s="24"/>
      <c r="CRQ17" s="24"/>
      <c r="CRR17" s="24"/>
      <c r="CRS17" s="24"/>
      <c r="CRT17" s="24"/>
      <c r="CRU17" s="24"/>
      <c r="CRV17" s="24"/>
      <c r="CRW17" s="24"/>
      <c r="CRX17" s="24"/>
      <c r="CRY17" s="24"/>
      <c r="CRZ17" s="24"/>
      <c r="CSA17" s="24"/>
      <c r="CSB17" s="24"/>
      <c r="CSC17" s="24"/>
      <c r="CSD17" s="24"/>
      <c r="CSE17" s="24"/>
      <c r="CSF17" s="24"/>
      <c r="CSG17" s="24"/>
      <c r="CSH17" s="24"/>
      <c r="CSI17" s="24"/>
      <c r="CSJ17" s="24"/>
      <c r="CSK17" s="24"/>
      <c r="CSL17" s="24"/>
      <c r="CSM17" s="24"/>
      <c r="CSN17" s="24"/>
      <c r="CSO17" s="24"/>
      <c r="CSP17" s="24"/>
      <c r="CSQ17" s="24"/>
      <c r="CSR17" s="24"/>
      <c r="CSS17" s="24"/>
      <c r="CST17" s="24"/>
      <c r="CSU17" s="24"/>
      <c r="CSV17" s="24"/>
      <c r="CSW17" s="24"/>
      <c r="CSX17" s="24"/>
      <c r="CSY17" s="24"/>
      <c r="CSZ17" s="24"/>
      <c r="CTA17" s="24"/>
      <c r="CTB17" s="24"/>
      <c r="CTC17" s="24"/>
      <c r="CTD17" s="24"/>
      <c r="CTE17" s="24"/>
      <c r="CTF17" s="24"/>
      <c r="CTG17" s="24"/>
      <c r="CTH17" s="24"/>
      <c r="CTI17" s="24"/>
      <c r="CTJ17" s="24"/>
      <c r="CTK17" s="24"/>
      <c r="CTL17" s="24"/>
      <c r="CTM17" s="24"/>
      <c r="CTN17" s="24"/>
      <c r="CTO17" s="24"/>
      <c r="CTP17" s="24"/>
      <c r="CTQ17" s="24"/>
      <c r="CTR17" s="24"/>
      <c r="CTS17" s="24"/>
      <c r="CTT17" s="24"/>
      <c r="CTU17" s="24"/>
      <c r="CTV17" s="24"/>
      <c r="CTW17" s="24"/>
      <c r="CTX17" s="24"/>
      <c r="CTY17" s="24"/>
      <c r="CTZ17" s="24"/>
      <c r="CUA17" s="24"/>
      <c r="CUB17" s="24"/>
      <c r="CUC17" s="24"/>
      <c r="CUD17" s="24"/>
      <c r="CUE17" s="24"/>
      <c r="CUF17" s="24"/>
      <c r="CUG17" s="24"/>
      <c r="CUH17" s="24"/>
      <c r="CUI17" s="24"/>
      <c r="CUJ17" s="24"/>
      <c r="CUK17" s="24"/>
      <c r="CUL17" s="24"/>
      <c r="CUM17" s="24"/>
      <c r="CUN17" s="24"/>
      <c r="CUO17" s="24"/>
      <c r="CUP17" s="24"/>
      <c r="CUQ17" s="24"/>
      <c r="CUR17" s="24"/>
      <c r="CUS17" s="24"/>
      <c r="CUT17" s="24"/>
      <c r="CUU17" s="24"/>
      <c r="CUV17" s="24"/>
      <c r="CUW17" s="24"/>
      <c r="CUX17" s="24"/>
      <c r="CUY17" s="24"/>
      <c r="CUZ17" s="24"/>
      <c r="CVA17" s="24"/>
      <c r="CVB17" s="24"/>
      <c r="CVC17" s="24"/>
      <c r="CVD17" s="24"/>
      <c r="CVE17" s="24"/>
      <c r="CVF17" s="24"/>
      <c r="CVG17" s="24"/>
      <c r="CVH17" s="24"/>
      <c r="CVI17" s="24"/>
      <c r="CVJ17" s="24"/>
      <c r="CVK17" s="24"/>
      <c r="CVL17" s="24"/>
      <c r="CVM17" s="24"/>
      <c r="CVN17" s="24"/>
      <c r="CVO17" s="24"/>
      <c r="CVP17" s="24"/>
      <c r="CVQ17" s="24"/>
      <c r="CVR17" s="24"/>
      <c r="CVS17" s="24"/>
      <c r="CVT17" s="24"/>
      <c r="CVU17" s="24"/>
      <c r="CVV17" s="24"/>
      <c r="CVW17" s="24"/>
      <c r="CVX17" s="24"/>
      <c r="CVY17" s="24"/>
      <c r="CVZ17" s="24"/>
      <c r="CWA17" s="24"/>
      <c r="CWB17" s="24"/>
      <c r="CWC17" s="24"/>
      <c r="CWD17" s="24"/>
      <c r="CWE17" s="24"/>
      <c r="CWF17" s="24"/>
      <c r="CWG17" s="24"/>
      <c r="CWH17" s="24"/>
      <c r="CWI17" s="24"/>
      <c r="CWJ17" s="24"/>
      <c r="CWK17" s="24"/>
      <c r="CWL17" s="24"/>
      <c r="CWM17" s="24"/>
      <c r="CWN17" s="24"/>
      <c r="CWO17" s="24"/>
      <c r="CWP17" s="24"/>
      <c r="CWQ17" s="24"/>
      <c r="CWR17" s="24"/>
      <c r="CWS17" s="24"/>
      <c r="CWT17" s="24"/>
      <c r="CWU17" s="24"/>
      <c r="CWV17" s="24"/>
      <c r="CWW17" s="24"/>
      <c r="CWX17" s="24"/>
      <c r="CWY17" s="24"/>
      <c r="CWZ17" s="24"/>
      <c r="CXA17" s="24"/>
      <c r="CXB17" s="24"/>
      <c r="CXC17" s="24"/>
      <c r="CXD17" s="24"/>
      <c r="CXE17" s="24"/>
      <c r="CXF17" s="24"/>
      <c r="CXG17" s="24"/>
      <c r="CXH17" s="24"/>
      <c r="CXI17" s="24"/>
      <c r="CXJ17" s="24"/>
      <c r="CXK17" s="24"/>
      <c r="CXL17" s="24"/>
      <c r="CXM17" s="24"/>
      <c r="CXN17" s="24"/>
      <c r="CXO17" s="24"/>
      <c r="CXP17" s="24"/>
      <c r="CXQ17" s="24"/>
      <c r="CXR17" s="24"/>
      <c r="CXS17" s="24"/>
      <c r="CXT17" s="24"/>
      <c r="CXU17" s="24"/>
      <c r="CXV17" s="24"/>
      <c r="CXW17" s="24"/>
      <c r="CXX17" s="24"/>
      <c r="CXY17" s="24"/>
      <c r="CXZ17" s="24"/>
      <c r="CYA17" s="24"/>
      <c r="CYB17" s="24"/>
      <c r="CYC17" s="24"/>
      <c r="CYD17" s="24"/>
      <c r="CYE17" s="24"/>
      <c r="CYF17" s="24"/>
      <c r="CYG17" s="24"/>
      <c r="CYH17" s="24"/>
      <c r="CYI17" s="24"/>
      <c r="CYJ17" s="24"/>
      <c r="CYK17" s="24"/>
      <c r="CYL17" s="24"/>
      <c r="CYM17" s="24"/>
      <c r="CYN17" s="24"/>
      <c r="CYO17" s="24"/>
      <c r="CYP17" s="24"/>
      <c r="CYQ17" s="24"/>
      <c r="CYR17" s="24"/>
      <c r="CYS17" s="24"/>
      <c r="CYT17" s="24"/>
      <c r="CYU17" s="24"/>
      <c r="CYV17" s="24"/>
      <c r="CYW17" s="24"/>
      <c r="CYX17" s="24"/>
      <c r="CYY17" s="24"/>
      <c r="CYZ17" s="24"/>
      <c r="CZA17" s="24"/>
      <c r="CZB17" s="24"/>
      <c r="CZC17" s="24"/>
      <c r="CZD17" s="24"/>
      <c r="CZE17" s="24"/>
      <c r="CZF17" s="24"/>
      <c r="CZG17" s="24"/>
      <c r="CZH17" s="24"/>
      <c r="CZI17" s="24"/>
      <c r="CZJ17" s="24"/>
      <c r="CZK17" s="24"/>
      <c r="CZL17" s="24"/>
      <c r="CZM17" s="24"/>
      <c r="CZN17" s="24"/>
      <c r="CZO17" s="24"/>
      <c r="CZP17" s="24"/>
      <c r="CZQ17" s="24"/>
      <c r="CZR17" s="24"/>
      <c r="CZS17" s="24"/>
      <c r="CZT17" s="24"/>
      <c r="CZU17" s="24"/>
      <c r="CZV17" s="24"/>
      <c r="CZW17" s="24"/>
      <c r="CZX17" s="24"/>
      <c r="CZY17" s="24"/>
      <c r="CZZ17" s="24"/>
      <c r="DAA17" s="24"/>
      <c r="DAB17" s="24"/>
      <c r="DAC17" s="24"/>
      <c r="DAD17" s="24"/>
      <c r="DAE17" s="24"/>
      <c r="DAF17" s="24"/>
      <c r="DAG17" s="24"/>
      <c r="DAH17" s="24"/>
      <c r="DAI17" s="24"/>
      <c r="DAJ17" s="24"/>
      <c r="DAK17" s="24"/>
      <c r="DAL17" s="24"/>
      <c r="DAM17" s="24"/>
      <c r="DAN17" s="24"/>
      <c r="DAO17" s="24"/>
      <c r="DAP17" s="24"/>
      <c r="DAQ17" s="24"/>
      <c r="DAR17" s="24"/>
      <c r="DAS17" s="24"/>
      <c r="DAT17" s="24"/>
      <c r="DAU17" s="24"/>
      <c r="DAV17" s="24"/>
      <c r="DAW17" s="24"/>
      <c r="DAX17" s="24"/>
      <c r="DAY17" s="24"/>
      <c r="DAZ17" s="24"/>
      <c r="DBA17" s="24"/>
      <c r="DBB17" s="24"/>
      <c r="DBC17" s="24"/>
      <c r="DBD17" s="24"/>
      <c r="DBE17" s="24"/>
      <c r="DBF17" s="24"/>
      <c r="DBG17" s="24"/>
      <c r="DBH17" s="24"/>
      <c r="DBI17" s="24"/>
      <c r="DBJ17" s="24"/>
      <c r="DBK17" s="24"/>
      <c r="DBL17" s="24"/>
      <c r="DBM17" s="24"/>
      <c r="DBN17" s="24"/>
      <c r="DBO17" s="24"/>
      <c r="DBP17" s="24"/>
      <c r="DBQ17" s="24"/>
      <c r="DBR17" s="24"/>
      <c r="DBS17" s="24"/>
      <c r="DBT17" s="24"/>
      <c r="DBU17" s="24"/>
      <c r="DBV17" s="24"/>
      <c r="DBW17" s="24"/>
      <c r="DBX17" s="24"/>
      <c r="DBY17" s="24"/>
      <c r="DBZ17" s="24"/>
      <c r="DCA17" s="24"/>
      <c r="DCB17" s="24"/>
      <c r="DCC17" s="24"/>
      <c r="DCD17" s="24"/>
      <c r="DCE17" s="24"/>
      <c r="DCF17" s="24"/>
      <c r="DCG17" s="24"/>
      <c r="DCH17" s="24"/>
      <c r="DCI17" s="24"/>
      <c r="DCJ17" s="24"/>
      <c r="DCK17" s="24"/>
      <c r="DCL17" s="24"/>
      <c r="DCM17" s="24"/>
      <c r="DCN17" s="24"/>
      <c r="DCO17" s="24"/>
      <c r="DCP17" s="24"/>
      <c r="DCQ17" s="24"/>
      <c r="DCR17" s="24"/>
      <c r="DCS17" s="24"/>
      <c r="DCT17" s="24"/>
      <c r="DCU17" s="24"/>
      <c r="DCV17" s="24"/>
      <c r="DCW17" s="24"/>
      <c r="DCX17" s="24"/>
      <c r="DCY17" s="24"/>
      <c r="DCZ17" s="24"/>
      <c r="DDA17" s="24"/>
      <c r="DDB17" s="24"/>
      <c r="DDC17" s="24"/>
      <c r="DDD17" s="24"/>
      <c r="DDE17" s="24"/>
      <c r="DDF17" s="24"/>
      <c r="DDG17" s="24"/>
      <c r="DDH17" s="24"/>
      <c r="DDI17" s="24"/>
      <c r="DDJ17" s="24"/>
      <c r="DDK17" s="24"/>
      <c r="DDL17" s="24"/>
      <c r="DDM17" s="24"/>
      <c r="DDN17" s="24"/>
      <c r="DDO17" s="24"/>
      <c r="DDP17" s="24"/>
      <c r="DDQ17" s="24"/>
      <c r="DDR17" s="24"/>
      <c r="DDS17" s="24"/>
      <c r="DDT17" s="24"/>
      <c r="DDU17" s="24"/>
      <c r="DDV17" s="24"/>
      <c r="DDW17" s="24"/>
      <c r="DDX17" s="24"/>
      <c r="DDY17" s="24"/>
      <c r="DDZ17" s="24"/>
      <c r="DEA17" s="24"/>
      <c r="DEB17" s="24"/>
      <c r="DEC17" s="24"/>
      <c r="DED17" s="24"/>
      <c r="DEE17" s="24"/>
      <c r="DEF17" s="24"/>
      <c r="DEG17" s="24"/>
      <c r="DEH17" s="24"/>
      <c r="DEI17" s="24"/>
      <c r="DEJ17" s="24"/>
      <c r="DEK17" s="24"/>
      <c r="DEL17" s="24"/>
      <c r="DEM17" s="24"/>
      <c r="DEN17" s="24"/>
      <c r="DEO17" s="24"/>
      <c r="DEP17" s="24"/>
      <c r="DEQ17" s="24"/>
      <c r="DER17" s="24"/>
      <c r="DES17" s="24"/>
      <c r="DET17" s="24"/>
      <c r="DEU17" s="24"/>
      <c r="DEV17" s="24"/>
      <c r="DEW17" s="24"/>
      <c r="DEX17" s="24"/>
      <c r="DEY17" s="24"/>
      <c r="DEZ17" s="24"/>
      <c r="DFA17" s="24"/>
      <c r="DFB17" s="24"/>
      <c r="DFC17" s="24"/>
      <c r="DFD17" s="24"/>
      <c r="DFE17" s="24"/>
      <c r="DFF17" s="24"/>
      <c r="DFG17" s="24"/>
      <c r="DFH17" s="24"/>
      <c r="DFI17" s="24"/>
      <c r="DFJ17" s="24"/>
      <c r="DFK17" s="24"/>
      <c r="DFL17" s="24"/>
      <c r="DFM17" s="24"/>
      <c r="DFN17" s="24"/>
      <c r="DFO17" s="24"/>
      <c r="DFP17" s="24"/>
      <c r="DFQ17" s="24"/>
      <c r="DFR17" s="24"/>
      <c r="DFS17" s="24"/>
      <c r="DFT17" s="24"/>
      <c r="DFU17" s="24"/>
      <c r="DFV17" s="24"/>
      <c r="DFW17" s="24"/>
      <c r="DFX17" s="24"/>
      <c r="DFY17" s="24"/>
      <c r="DFZ17" s="24"/>
      <c r="DGA17" s="24"/>
      <c r="DGB17" s="24"/>
      <c r="DGC17" s="24"/>
      <c r="DGD17" s="24"/>
      <c r="DGE17" s="24"/>
      <c r="DGF17" s="24"/>
      <c r="DGG17" s="24"/>
      <c r="DGH17" s="24"/>
      <c r="DGI17" s="24"/>
      <c r="DGJ17" s="24"/>
      <c r="DGK17" s="24"/>
      <c r="DGL17" s="24"/>
      <c r="DGM17" s="24"/>
      <c r="DGN17" s="24"/>
      <c r="DGO17" s="24"/>
      <c r="DGP17" s="24"/>
      <c r="DGQ17" s="24"/>
      <c r="DGR17" s="24"/>
      <c r="DGS17" s="24"/>
      <c r="DGT17" s="24"/>
      <c r="DGU17" s="24"/>
      <c r="DGV17" s="24"/>
      <c r="DGW17" s="24"/>
      <c r="DGX17" s="24"/>
      <c r="DGY17" s="24"/>
      <c r="DGZ17" s="24"/>
      <c r="DHA17" s="24"/>
      <c r="DHB17" s="24"/>
      <c r="DHC17" s="24"/>
      <c r="DHD17" s="24"/>
      <c r="DHE17" s="24"/>
      <c r="DHF17" s="24"/>
      <c r="DHG17" s="24"/>
      <c r="DHH17" s="24"/>
      <c r="DHI17" s="24"/>
      <c r="DHJ17" s="24"/>
      <c r="DHK17" s="24"/>
      <c r="DHL17" s="24"/>
      <c r="DHM17" s="24"/>
      <c r="DHN17" s="24"/>
      <c r="DHO17" s="24"/>
      <c r="DHP17" s="24"/>
      <c r="DHQ17" s="24"/>
      <c r="DHR17" s="24"/>
      <c r="DHS17" s="24"/>
      <c r="DHT17" s="24"/>
      <c r="DHU17" s="24"/>
      <c r="DHV17" s="24"/>
      <c r="DHW17" s="24"/>
      <c r="DHX17" s="24"/>
      <c r="DHY17" s="24"/>
      <c r="DHZ17" s="24"/>
      <c r="DIA17" s="24"/>
      <c r="DIB17" s="24"/>
      <c r="DIC17" s="24"/>
      <c r="DID17" s="24"/>
      <c r="DIE17" s="24"/>
      <c r="DIF17" s="24"/>
      <c r="DIG17" s="24"/>
      <c r="DIH17" s="24"/>
      <c r="DII17" s="24"/>
      <c r="DIJ17" s="24"/>
      <c r="DIK17" s="24"/>
      <c r="DIL17" s="24"/>
      <c r="DIM17" s="24"/>
      <c r="DIN17" s="24"/>
      <c r="DIO17" s="24"/>
      <c r="DIP17" s="24"/>
      <c r="DIQ17" s="24"/>
      <c r="DIR17" s="24"/>
      <c r="DIS17" s="24"/>
      <c r="DIT17" s="24"/>
      <c r="DIU17" s="24"/>
      <c r="DIV17" s="24"/>
      <c r="DIW17" s="24"/>
      <c r="DIX17" s="24"/>
      <c r="DIY17" s="24"/>
      <c r="DIZ17" s="24"/>
      <c r="DJA17" s="24"/>
      <c r="DJB17" s="24"/>
      <c r="DJC17" s="24"/>
      <c r="DJD17" s="24"/>
      <c r="DJE17" s="24"/>
      <c r="DJF17" s="24"/>
      <c r="DJG17" s="24"/>
      <c r="DJH17" s="24"/>
      <c r="DJI17" s="24"/>
      <c r="DJJ17" s="24"/>
      <c r="DJK17" s="24"/>
      <c r="DJL17" s="24"/>
      <c r="DJM17" s="24"/>
      <c r="DJN17" s="24"/>
      <c r="DJO17" s="24"/>
      <c r="DJP17" s="24"/>
      <c r="DJQ17" s="24"/>
      <c r="DJR17" s="24"/>
      <c r="DJS17" s="24"/>
      <c r="DJT17" s="24"/>
      <c r="DJU17" s="24"/>
      <c r="DJV17" s="24"/>
      <c r="DJW17" s="24"/>
      <c r="DJX17" s="24"/>
      <c r="DJY17" s="24"/>
      <c r="DJZ17" s="24"/>
      <c r="DKA17" s="24"/>
      <c r="DKB17" s="24"/>
      <c r="DKC17" s="24"/>
      <c r="DKD17" s="24"/>
      <c r="DKE17" s="24"/>
      <c r="DKF17" s="24"/>
      <c r="DKG17" s="24"/>
      <c r="DKH17" s="24"/>
      <c r="DKI17" s="24"/>
      <c r="DKJ17" s="24"/>
      <c r="DKK17" s="24"/>
      <c r="DKL17" s="24"/>
      <c r="DKM17" s="24"/>
      <c r="DKN17" s="24"/>
      <c r="DKO17" s="24"/>
      <c r="DKP17" s="24"/>
      <c r="DKQ17" s="24"/>
      <c r="DKR17" s="24"/>
      <c r="DKS17" s="24"/>
      <c r="DKT17" s="24"/>
      <c r="DKU17" s="24"/>
      <c r="DKV17" s="24"/>
      <c r="DKW17" s="24"/>
      <c r="DKX17" s="24"/>
      <c r="DKY17" s="24"/>
      <c r="DKZ17" s="24"/>
      <c r="DLA17" s="24"/>
      <c r="DLB17" s="24"/>
      <c r="DLC17" s="24"/>
      <c r="DLD17" s="24"/>
      <c r="DLE17" s="24"/>
      <c r="DLF17" s="24"/>
      <c r="DLG17" s="24"/>
      <c r="DLH17" s="24"/>
      <c r="DLI17" s="24"/>
      <c r="DLJ17" s="24"/>
      <c r="DLK17" s="24"/>
      <c r="DLL17" s="24"/>
      <c r="DLM17" s="24"/>
      <c r="DLN17" s="24"/>
      <c r="DLO17" s="24"/>
      <c r="DLP17" s="24"/>
      <c r="DLQ17" s="24"/>
      <c r="DLR17" s="24"/>
      <c r="DLS17" s="24"/>
      <c r="DLT17" s="24"/>
      <c r="DLU17" s="24"/>
      <c r="DLV17" s="24"/>
      <c r="DLW17" s="24"/>
      <c r="DLX17" s="24"/>
      <c r="DLY17" s="24"/>
      <c r="DLZ17" s="24"/>
      <c r="DMA17" s="24"/>
      <c r="DMB17" s="24"/>
      <c r="DMC17" s="24"/>
      <c r="DMD17" s="24"/>
      <c r="DME17" s="24"/>
      <c r="DMF17" s="24"/>
      <c r="DMG17" s="24"/>
      <c r="DMH17" s="24"/>
      <c r="DMI17" s="24"/>
      <c r="DMJ17" s="24"/>
      <c r="DMK17" s="24"/>
      <c r="DML17" s="24"/>
      <c r="DMM17" s="24"/>
      <c r="DMN17" s="24"/>
      <c r="DMO17" s="24"/>
      <c r="DMP17" s="24"/>
      <c r="DMQ17" s="24"/>
      <c r="DMR17" s="24"/>
      <c r="DMS17" s="24"/>
      <c r="DMT17" s="24"/>
      <c r="DMU17" s="24"/>
      <c r="DMV17" s="24"/>
      <c r="DMW17" s="24"/>
      <c r="DMX17" s="24"/>
      <c r="DMY17" s="24"/>
      <c r="DMZ17" s="24"/>
      <c r="DNA17" s="24"/>
      <c r="DNB17" s="24"/>
      <c r="DNC17" s="24"/>
      <c r="DND17" s="24"/>
      <c r="DNE17" s="24"/>
      <c r="DNF17" s="24"/>
      <c r="DNG17" s="24"/>
      <c r="DNH17" s="24"/>
      <c r="DNI17" s="24"/>
      <c r="DNJ17" s="24"/>
      <c r="DNK17" s="24"/>
      <c r="DNL17" s="24"/>
      <c r="DNM17" s="24"/>
      <c r="DNN17" s="24"/>
      <c r="DNO17" s="24"/>
      <c r="DNP17" s="24"/>
      <c r="DNQ17" s="24"/>
      <c r="DNR17" s="24"/>
      <c r="DNS17" s="24"/>
      <c r="DNT17" s="24"/>
      <c r="DNU17" s="24"/>
      <c r="DNV17" s="24"/>
      <c r="DNW17" s="24"/>
      <c r="DNX17" s="24"/>
      <c r="DNY17" s="24"/>
      <c r="DNZ17" s="24"/>
      <c r="DOA17" s="24"/>
      <c r="DOB17" s="24"/>
      <c r="DOC17" s="24"/>
      <c r="DOD17" s="24"/>
      <c r="DOE17" s="24"/>
      <c r="DOF17" s="24"/>
      <c r="DOG17" s="24"/>
      <c r="DOH17" s="24"/>
      <c r="DOI17" s="24"/>
      <c r="DOJ17" s="24"/>
      <c r="DOK17" s="24"/>
      <c r="DOL17" s="24"/>
      <c r="DOM17" s="24"/>
      <c r="DON17" s="24"/>
      <c r="DOO17" s="24"/>
      <c r="DOP17" s="24"/>
      <c r="DOQ17" s="24"/>
      <c r="DOR17" s="24"/>
      <c r="DOS17" s="24"/>
      <c r="DOT17" s="24"/>
      <c r="DOU17" s="24"/>
      <c r="DOV17" s="24"/>
      <c r="DOW17" s="24"/>
      <c r="DOX17" s="24"/>
      <c r="DOY17" s="24"/>
      <c r="DOZ17" s="24"/>
      <c r="DPA17" s="24"/>
      <c r="DPB17" s="24"/>
      <c r="DPC17" s="24"/>
      <c r="DPD17" s="24"/>
      <c r="DPE17" s="24"/>
      <c r="DPF17" s="24"/>
      <c r="DPG17" s="24"/>
      <c r="DPH17" s="24"/>
      <c r="DPI17" s="24"/>
      <c r="DPJ17" s="24"/>
      <c r="DPK17" s="24"/>
      <c r="DPL17" s="24"/>
      <c r="DPM17" s="24"/>
      <c r="DPN17" s="24"/>
      <c r="DPO17" s="24"/>
      <c r="DPP17" s="24"/>
      <c r="DPQ17" s="24"/>
      <c r="DPR17" s="24"/>
      <c r="DPS17" s="24"/>
      <c r="DPT17" s="24"/>
      <c r="DPU17" s="24"/>
      <c r="DPV17" s="24"/>
      <c r="DPW17" s="24"/>
      <c r="DPX17" s="24"/>
      <c r="DPY17" s="24"/>
      <c r="DPZ17" s="24"/>
      <c r="DQA17" s="24"/>
      <c r="DQB17" s="24"/>
      <c r="DQC17" s="24"/>
      <c r="DQD17" s="24"/>
      <c r="DQE17" s="24"/>
      <c r="DQF17" s="24"/>
      <c r="DQG17" s="24"/>
      <c r="DQH17" s="24"/>
      <c r="DQI17" s="24"/>
      <c r="DQJ17" s="24"/>
      <c r="DQK17" s="24"/>
      <c r="DQL17" s="24"/>
      <c r="DQM17" s="24"/>
      <c r="DQN17" s="24"/>
      <c r="DQO17" s="24"/>
      <c r="DQP17" s="24"/>
      <c r="DQQ17" s="24"/>
      <c r="DQR17" s="24"/>
      <c r="DQS17" s="24"/>
      <c r="DQT17" s="24"/>
      <c r="DQU17" s="24"/>
      <c r="DQV17" s="24"/>
      <c r="DQW17" s="24"/>
      <c r="DQX17" s="24"/>
      <c r="DQY17" s="24"/>
      <c r="DQZ17" s="24"/>
      <c r="DRA17" s="24"/>
      <c r="DRB17" s="24"/>
      <c r="DRC17" s="24"/>
      <c r="DRD17" s="24"/>
      <c r="DRE17" s="24"/>
      <c r="DRF17" s="24"/>
      <c r="DRG17" s="24"/>
      <c r="DRH17" s="24"/>
      <c r="DRI17" s="24"/>
      <c r="DRJ17" s="24"/>
      <c r="DRK17" s="24"/>
      <c r="DRL17" s="24"/>
      <c r="DRM17" s="24"/>
      <c r="DRN17" s="24"/>
      <c r="DRO17" s="24"/>
      <c r="DRP17" s="24"/>
      <c r="DRQ17" s="24"/>
      <c r="DRR17" s="24"/>
      <c r="DRS17" s="24"/>
      <c r="DRT17" s="24"/>
      <c r="DRU17" s="24"/>
      <c r="DRV17" s="24"/>
      <c r="DRW17" s="24"/>
      <c r="DRX17" s="24"/>
      <c r="DRY17" s="24"/>
      <c r="DRZ17" s="24"/>
      <c r="DSA17" s="24"/>
      <c r="DSB17" s="24"/>
      <c r="DSC17" s="24"/>
      <c r="DSD17" s="24"/>
      <c r="DSE17" s="24"/>
      <c r="DSF17" s="24"/>
      <c r="DSG17" s="24"/>
      <c r="DSH17" s="24"/>
      <c r="DSI17" s="24"/>
      <c r="DSJ17" s="24"/>
      <c r="DSK17" s="24"/>
      <c r="DSL17" s="24"/>
      <c r="DSM17" s="24"/>
      <c r="DSN17" s="24"/>
      <c r="DSO17" s="24"/>
      <c r="DSP17" s="24"/>
      <c r="DSQ17" s="24"/>
      <c r="DSR17" s="24"/>
      <c r="DSS17" s="24"/>
      <c r="DST17" s="24"/>
      <c r="DSU17" s="24"/>
      <c r="DSV17" s="24"/>
      <c r="DSW17" s="24"/>
      <c r="DSX17" s="24"/>
      <c r="DSY17" s="24"/>
      <c r="DSZ17" s="24"/>
      <c r="DTA17" s="24"/>
      <c r="DTB17" s="24"/>
      <c r="DTC17" s="24"/>
      <c r="DTD17" s="24"/>
      <c r="DTE17" s="24"/>
      <c r="DTF17" s="24"/>
      <c r="DTG17" s="24"/>
      <c r="DTH17" s="24"/>
      <c r="DTI17" s="24"/>
      <c r="DTJ17" s="24"/>
      <c r="DTK17" s="24"/>
      <c r="DTL17" s="24"/>
      <c r="DTM17" s="24"/>
      <c r="DTN17" s="24"/>
      <c r="DTO17" s="24"/>
      <c r="DTP17" s="24"/>
      <c r="DTQ17" s="24"/>
      <c r="DTR17" s="24"/>
      <c r="DTS17" s="24"/>
      <c r="DTT17" s="24"/>
      <c r="DTU17" s="24"/>
      <c r="DTV17" s="24"/>
      <c r="DTW17" s="24"/>
      <c r="DTX17" s="24"/>
      <c r="DTY17" s="24"/>
      <c r="DTZ17" s="24"/>
      <c r="DUA17" s="24"/>
      <c r="DUB17" s="24"/>
      <c r="DUC17" s="24"/>
      <c r="DUD17" s="24"/>
      <c r="DUE17" s="24"/>
      <c r="DUF17" s="24"/>
      <c r="DUG17" s="24"/>
      <c r="DUH17" s="24"/>
      <c r="DUI17" s="24"/>
      <c r="DUJ17" s="24"/>
      <c r="DUK17" s="24"/>
      <c r="DUL17" s="24"/>
      <c r="DUM17" s="24"/>
      <c r="DUN17" s="24"/>
      <c r="DUO17" s="24"/>
      <c r="DUP17" s="24"/>
      <c r="DUQ17" s="24"/>
      <c r="DUR17" s="24"/>
      <c r="DUS17" s="24"/>
      <c r="DUT17" s="24"/>
      <c r="DUU17" s="24"/>
      <c r="DUV17" s="24"/>
      <c r="DUW17" s="24"/>
      <c r="DUX17" s="24"/>
      <c r="DUY17" s="24"/>
      <c r="DUZ17" s="24"/>
      <c r="DVA17" s="24"/>
      <c r="DVB17" s="24"/>
      <c r="DVC17" s="24"/>
      <c r="DVD17" s="24"/>
      <c r="DVE17" s="24"/>
      <c r="DVF17" s="24"/>
      <c r="DVG17" s="24"/>
      <c r="DVH17" s="24"/>
      <c r="DVI17" s="24"/>
      <c r="DVJ17" s="24"/>
      <c r="DVK17" s="24"/>
      <c r="DVL17" s="24"/>
      <c r="DVM17" s="24"/>
      <c r="DVN17" s="24"/>
      <c r="DVO17" s="24"/>
      <c r="DVP17" s="24"/>
      <c r="DVQ17" s="24"/>
      <c r="DVR17" s="24"/>
      <c r="DVS17" s="24"/>
      <c r="DVT17" s="24"/>
      <c r="DVU17" s="24"/>
      <c r="DVV17" s="24"/>
      <c r="DVW17" s="24"/>
      <c r="DVX17" s="24"/>
      <c r="DVY17" s="24"/>
      <c r="DVZ17" s="24"/>
      <c r="DWA17" s="24"/>
      <c r="DWB17" s="24"/>
      <c r="DWC17" s="24"/>
      <c r="DWD17" s="24"/>
      <c r="DWE17" s="24"/>
      <c r="DWF17" s="24"/>
      <c r="DWG17" s="24"/>
      <c r="DWH17" s="24"/>
      <c r="DWI17" s="24"/>
      <c r="DWJ17" s="24"/>
      <c r="DWK17" s="24"/>
      <c r="DWL17" s="24"/>
      <c r="DWM17" s="24"/>
      <c r="DWN17" s="24"/>
      <c r="DWO17" s="24"/>
      <c r="DWP17" s="24"/>
      <c r="DWQ17" s="24"/>
      <c r="DWR17" s="24"/>
      <c r="DWS17" s="24"/>
      <c r="DWT17" s="24"/>
      <c r="DWU17" s="24"/>
      <c r="DWV17" s="24"/>
      <c r="DWW17" s="24"/>
      <c r="DWX17" s="24"/>
      <c r="DWY17" s="24"/>
      <c r="DWZ17" s="24"/>
      <c r="DXA17" s="24"/>
      <c r="DXB17" s="24"/>
      <c r="DXC17" s="24"/>
      <c r="DXD17" s="24"/>
      <c r="DXE17" s="24"/>
      <c r="DXF17" s="24"/>
      <c r="DXG17" s="24"/>
      <c r="DXH17" s="24"/>
      <c r="DXI17" s="24"/>
      <c r="DXJ17" s="24"/>
      <c r="DXK17" s="24"/>
      <c r="DXL17" s="24"/>
      <c r="DXM17" s="24"/>
      <c r="DXN17" s="24"/>
      <c r="DXO17" s="24"/>
      <c r="DXP17" s="24"/>
      <c r="DXQ17" s="24"/>
      <c r="DXR17" s="24"/>
      <c r="DXS17" s="24"/>
      <c r="DXT17" s="24"/>
      <c r="DXU17" s="24"/>
      <c r="DXV17" s="24"/>
      <c r="DXW17" s="24"/>
      <c r="DXX17" s="24"/>
      <c r="DXY17" s="24"/>
      <c r="DXZ17" s="24"/>
      <c r="DYA17" s="24"/>
      <c r="DYB17" s="24"/>
      <c r="DYC17" s="24"/>
      <c r="DYD17" s="24"/>
      <c r="DYE17" s="24"/>
      <c r="DYF17" s="24"/>
      <c r="DYG17" s="24"/>
      <c r="DYH17" s="24"/>
      <c r="DYI17" s="24"/>
      <c r="DYJ17" s="24"/>
      <c r="DYK17" s="24"/>
      <c r="DYL17" s="24"/>
      <c r="DYM17" s="24"/>
      <c r="DYN17" s="24"/>
      <c r="DYO17" s="24"/>
      <c r="DYP17" s="24"/>
      <c r="DYQ17" s="24"/>
      <c r="DYR17" s="24"/>
      <c r="DYS17" s="24"/>
      <c r="DYT17" s="24"/>
      <c r="DYU17" s="24"/>
      <c r="DYV17" s="24"/>
      <c r="DYW17" s="24"/>
      <c r="DYX17" s="24"/>
      <c r="DYY17" s="24"/>
      <c r="DYZ17" s="24"/>
      <c r="DZA17" s="24"/>
      <c r="DZB17" s="24"/>
      <c r="DZC17" s="24"/>
      <c r="DZD17" s="24"/>
      <c r="DZE17" s="24"/>
      <c r="DZF17" s="24"/>
      <c r="DZG17" s="24"/>
      <c r="DZH17" s="24"/>
      <c r="DZI17" s="24"/>
      <c r="DZJ17" s="24"/>
      <c r="DZK17" s="24"/>
      <c r="DZL17" s="24"/>
      <c r="DZM17" s="24"/>
      <c r="DZN17" s="24"/>
      <c r="DZO17" s="24"/>
      <c r="DZP17" s="24"/>
      <c r="DZQ17" s="24"/>
      <c r="DZR17" s="24"/>
      <c r="DZS17" s="24"/>
      <c r="DZT17" s="24"/>
      <c r="DZU17" s="24"/>
      <c r="DZV17" s="24"/>
      <c r="DZW17" s="24"/>
      <c r="DZX17" s="24"/>
      <c r="DZY17" s="24"/>
      <c r="DZZ17" s="24"/>
      <c r="EAA17" s="24"/>
      <c r="EAB17" s="24"/>
      <c r="EAC17" s="24"/>
      <c r="EAD17" s="24"/>
      <c r="EAE17" s="24"/>
      <c r="EAF17" s="24"/>
      <c r="EAG17" s="24"/>
      <c r="EAH17" s="24"/>
      <c r="EAI17" s="24"/>
      <c r="EAJ17" s="24"/>
      <c r="EAK17" s="24"/>
      <c r="EAL17" s="24"/>
      <c r="EAM17" s="24"/>
      <c r="EAN17" s="24"/>
      <c r="EAO17" s="24"/>
      <c r="EAP17" s="24"/>
      <c r="EAQ17" s="24"/>
      <c r="EAR17" s="24"/>
      <c r="EAS17" s="24"/>
      <c r="EAT17" s="24"/>
      <c r="EAU17" s="24"/>
      <c r="EAV17" s="24"/>
      <c r="EAW17" s="24"/>
      <c r="EAX17" s="24"/>
      <c r="EAY17" s="24"/>
      <c r="EAZ17" s="24"/>
      <c r="EBA17" s="24"/>
      <c r="EBB17" s="24"/>
      <c r="EBC17" s="24"/>
      <c r="EBD17" s="24"/>
      <c r="EBE17" s="24"/>
      <c r="EBF17" s="24"/>
      <c r="EBG17" s="24"/>
      <c r="EBH17" s="24"/>
      <c r="EBI17" s="24"/>
      <c r="EBJ17" s="24"/>
      <c r="EBK17" s="24"/>
      <c r="EBL17" s="24"/>
      <c r="EBM17" s="24"/>
      <c r="EBN17" s="24"/>
      <c r="EBO17" s="24"/>
      <c r="EBP17" s="24"/>
      <c r="EBQ17" s="24"/>
      <c r="EBR17" s="24"/>
      <c r="EBS17" s="24"/>
      <c r="EBT17" s="24"/>
      <c r="EBU17" s="24"/>
      <c r="EBV17" s="24"/>
      <c r="EBW17" s="24"/>
      <c r="EBX17" s="24"/>
      <c r="EBY17" s="24"/>
      <c r="EBZ17" s="24"/>
      <c r="ECA17" s="24"/>
      <c r="ECB17" s="24"/>
      <c r="ECC17" s="24"/>
      <c r="ECD17" s="24"/>
      <c r="ECE17" s="24"/>
      <c r="ECF17" s="24"/>
      <c r="ECG17" s="24"/>
      <c r="ECH17" s="24"/>
      <c r="ECI17" s="24"/>
      <c r="ECJ17" s="24"/>
      <c r="ECK17" s="24"/>
      <c r="ECL17" s="24"/>
      <c r="ECM17" s="24"/>
      <c r="ECN17" s="24"/>
      <c r="ECO17" s="24"/>
      <c r="ECP17" s="24"/>
      <c r="ECQ17" s="24"/>
      <c r="ECR17" s="24"/>
      <c r="ECS17" s="24"/>
      <c r="ECT17" s="24"/>
      <c r="ECU17" s="24"/>
      <c r="ECV17" s="24"/>
      <c r="ECW17" s="24"/>
      <c r="ECX17" s="24"/>
      <c r="ECY17" s="24"/>
      <c r="ECZ17" s="24"/>
      <c r="EDA17" s="24"/>
      <c r="EDB17" s="24"/>
      <c r="EDC17" s="24"/>
      <c r="EDD17" s="24"/>
      <c r="EDE17" s="24"/>
      <c r="EDF17" s="24"/>
      <c r="EDG17" s="24"/>
      <c r="EDH17" s="24"/>
      <c r="EDI17" s="24"/>
      <c r="EDJ17" s="24"/>
      <c r="EDK17" s="24"/>
      <c r="EDL17" s="24"/>
      <c r="EDM17" s="24"/>
      <c r="EDN17" s="24"/>
      <c r="EDO17" s="24"/>
      <c r="EDP17" s="24"/>
      <c r="EDQ17" s="24"/>
      <c r="EDR17" s="24"/>
      <c r="EDS17" s="24"/>
      <c r="EDT17" s="24"/>
      <c r="EDU17" s="24"/>
      <c r="EDV17" s="24"/>
      <c r="EDW17" s="24"/>
      <c r="EDX17" s="24"/>
      <c r="EDY17" s="24"/>
      <c r="EDZ17" s="24"/>
      <c r="EEA17" s="24"/>
      <c r="EEB17" s="24"/>
      <c r="EEC17" s="24"/>
      <c r="EED17" s="24"/>
      <c r="EEE17" s="24"/>
      <c r="EEF17" s="24"/>
      <c r="EEG17" s="24"/>
      <c r="EEH17" s="24"/>
      <c r="EEI17" s="24"/>
      <c r="EEJ17" s="24"/>
      <c r="EEK17" s="24"/>
      <c r="EEL17" s="24"/>
      <c r="EEM17" s="24"/>
      <c r="EEN17" s="24"/>
      <c r="EEO17" s="24"/>
      <c r="EEP17" s="24"/>
      <c r="EEQ17" s="24"/>
      <c r="EER17" s="24"/>
      <c r="EES17" s="24"/>
      <c r="EET17" s="24"/>
      <c r="EEU17" s="24"/>
      <c r="EEV17" s="24"/>
      <c r="EEW17" s="24"/>
      <c r="EEX17" s="24"/>
      <c r="EEY17" s="24"/>
      <c r="EEZ17" s="24"/>
      <c r="EFA17" s="24"/>
      <c r="EFB17" s="24"/>
      <c r="EFC17" s="24"/>
      <c r="EFD17" s="24"/>
      <c r="EFE17" s="24"/>
      <c r="EFF17" s="24"/>
      <c r="EFG17" s="24"/>
      <c r="EFH17" s="24"/>
      <c r="EFI17" s="24"/>
      <c r="EFJ17" s="24"/>
      <c r="EFK17" s="24"/>
      <c r="EFL17" s="24"/>
      <c r="EFM17" s="24"/>
      <c r="EFN17" s="24"/>
      <c r="EFO17" s="24"/>
      <c r="EFP17" s="24"/>
      <c r="EFQ17" s="24"/>
      <c r="EFR17" s="24"/>
      <c r="EFS17" s="24"/>
      <c r="EFT17" s="24"/>
      <c r="EFU17" s="24"/>
      <c r="EFV17" s="24"/>
      <c r="EFW17" s="24"/>
      <c r="EFX17" s="24"/>
      <c r="EFY17" s="24"/>
      <c r="EFZ17" s="24"/>
      <c r="EGA17" s="24"/>
      <c r="EGB17" s="24"/>
      <c r="EGC17" s="24"/>
      <c r="EGD17" s="24"/>
      <c r="EGE17" s="24"/>
      <c r="EGF17" s="24"/>
      <c r="EGG17" s="24"/>
      <c r="EGH17" s="24"/>
      <c r="EGI17" s="24"/>
      <c r="EGJ17" s="24"/>
      <c r="EGK17" s="24"/>
      <c r="EGL17" s="24"/>
      <c r="EGM17" s="24"/>
      <c r="EGN17" s="24"/>
      <c r="EGO17" s="24"/>
      <c r="EGP17" s="24"/>
      <c r="EGQ17" s="24"/>
      <c r="EGR17" s="24"/>
      <c r="EGS17" s="24"/>
      <c r="EGT17" s="24"/>
      <c r="EGU17" s="24"/>
      <c r="EGV17" s="24"/>
      <c r="EGW17" s="24"/>
      <c r="EGX17" s="24"/>
      <c r="EGY17" s="24"/>
      <c r="EGZ17" s="24"/>
      <c r="EHA17" s="24"/>
      <c r="EHB17" s="24"/>
      <c r="EHC17" s="24"/>
      <c r="EHD17" s="24"/>
      <c r="EHE17" s="24"/>
      <c r="EHF17" s="24"/>
      <c r="EHG17" s="24"/>
      <c r="EHH17" s="24"/>
      <c r="EHI17" s="24"/>
      <c r="EHJ17" s="24"/>
      <c r="EHK17" s="24"/>
      <c r="EHL17" s="24"/>
      <c r="EHM17" s="24"/>
      <c r="EHN17" s="24"/>
      <c r="EHO17" s="24"/>
      <c r="EHP17" s="24"/>
      <c r="EHQ17" s="24"/>
      <c r="EHR17" s="24"/>
      <c r="EHS17" s="24"/>
      <c r="EHT17" s="24"/>
      <c r="EHU17" s="24"/>
      <c r="EHV17" s="24"/>
      <c r="EHW17" s="24"/>
      <c r="EHX17" s="24"/>
      <c r="EHY17" s="24"/>
      <c r="EHZ17" s="24"/>
      <c r="EIA17" s="24"/>
      <c r="EIB17" s="24"/>
      <c r="EIC17" s="24"/>
      <c r="EID17" s="24"/>
      <c r="EIE17" s="24"/>
      <c r="EIF17" s="24"/>
      <c r="EIG17" s="24"/>
      <c r="EIH17" s="24"/>
      <c r="EII17" s="24"/>
      <c r="EIJ17" s="24"/>
      <c r="EIK17" s="24"/>
      <c r="EIL17" s="24"/>
      <c r="EIM17" s="24"/>
      <c r="EIN17" s="24"/>
      <c r="EIO17" s="24"/>
      <c r="EIP17" s="24"/>
      <c r="EIQ17" s="24"/>
      <c r="EIR17" s="24"/>
      <c r="EIS17" s="24"/>
      <c r="EIT17" s="24"/>
      <c r="EIU17" s="24"/>
      <c r="EIV17" s="24"/>
      <c r="EIW17" s="24"/>
      <c r="EIX17" s="24"/>
      <c r="EIY17" s="24"/>
      <c r="EIZ17" s="24"/>
      <c r="EJA17" s="24"/>
      <c r="EJB17" s="24"/>
      <c r="EJC17" s="24"/>
      <c r="EJD17" s="24"/>
      <c r="EJE17" s="24"/>
      <c r="EJF17" s="24"/>
      <c r="EJG17" s="24"/>
      <c r="EJH17" s="24"/>
      <c r="EJI17" s="24"/>
      <c r="EJJ17" s="24"/>
      <c r="EJK17" s="24"/>
      <c r="EJL17" s="24"/>
      <c r="EJM17" s="24"/>
      <c r="EJN17" s="24"/>
      <c r="EJO17" s="24"/>
      <c r="EJP17" s="24"/>
      <c r="EJQ17" s="24"/>
      <c r="EJR17" s="24"/>
      <c r="EJS17" s="24"/>
      <c r="EJT17" s="24"/>
      <c r="EJU17" s="24"/>
      <c r="EJV17" s="24"/>
      <c r="EJW17" s="24"/>
      <c r="EJX17" s="24"/>
      <c r="EJY17" s="24"/>
      <c r="EJZ17" s="24"/>
      <c r="EKA17" s="24"/>
      <c r="EKB17" s="24"/>
      <c r="EKC17" s="24"/>
      <c r="EKD17" s="24"/>
      <c r="EKE17" s="24"/>
      <c r="EKF17" s="24"/>
      <c r="EKG17" s="24"/>
      <c r="EKH17" s="24"/>
      <c r="EKI17" s="24"/>
      <c r="EKJ17" s="24"/>
      <c r="EKK17" s="24"/>
      <c r="EKL17" s="24"/>
      <c r="EKM17" s="24"/>
      <c r="EKN17" s="24"/>
      <c r="EKO17" s="24"/>
      <c r="EKP17" s="24"/>
      <c r="EKQ17" s="24"/>
      <c r="EKR17" s="24"/>
      <c r="EKS17" s="24"/>
      <c r="EKT17" s="24"/>
      <c r="EKU17" s="24"/>
      <c r="EKV17" s="24"/>
      <c r="EKW17" s="24"/>
      <c r="EKX17" s="24"/>
      <c r="EKY17" s="24"/>
      <c r="EKZ17" s="24"/>
      <c r="ELA17" s="24"/>
      <c r="ELB17" s="24"/>
      <c r="ELC17" s="24"/>
      <c r="ELD17" s="24"/>
      <c r="ELE17" s="24"/>
      <c r="ELF17" s="24"/>
      <c r="ELG17" s="24"/>
      <c r="ELH17" s="24"/>
      <c r="ELI17" s="24"/>
      <c r="ELJ17" s="24"/>
      <c r="ELK17" s="24"/>
      <c r="ELL17" s="24"/>
      <c r="ELM17" s="24"/>
      <c r="ELN17" s="24"/>
      <c r="ELO17" s="24"/>
      <c r="ELP17" s="24"/>
      <c r="ELQ17" s="24"/>
      <c r="ELR17" s="24"/>
      <c r="ELS17" s="24"/>
      <c r="ELT17" s="24"/>
      <c r="ELU17" s="24"/>
      <c r="ELV17" s="24"/>
      <c r="ELW17" s="24"/>
      <c r="ELX17" s="24"/>
      <c r="ELY17" s="24"/>
      <c r="ELZ17" s="24"/>
      <c r="EMA17" s="24"/>
      <c r="EMB17" s="24"/>
      <c r="EMC17" s="24"/>
      <c r="EMD17" s="24"/>
      <c r="EME17" s="24"/>
      <c r="EMF17" s="24"/>
      <c r="EMG17" s="24"/>
      <c r="EMH17" s="24"/>
      <c r="EMI17" s="24"/>
      <c r="EMJ17" s="24"/>
      <c r="EMK17" s="24"/>
      <c r="EML17" s="24"/>
      <c r="EMM17" s="24"/>
      <c r="EMN17" s="24"/>
      <c r="EMO17" s="24"/>
      <c r="EMP17" s="24"/>
      <c r="EMQ17" s="24"/>
      <c r="EMR17" s="24"/>
      <c r="EMS17" s="24"/>
      <c r="EMT17" s="24"/>
      <c r="EMU17" s="24"/>
      <c r="EMV17" s="24"/>
      <c r="EMW17" s="24"/>
      <c r="EMX17" s="24"/>
      <c r="EMY17" s="24"/>
      <c r="EMZ17" s="24"/>
      <c r="ENA17" s="24"/>
      <c r="ENB17" s="24"/>
      <c r="ENC17" s="24"/>
      <c r="END17" s="24"/>
      <c r="ENE17" s="24"/>
      <c r="ENF17" s="24"/>
      <c r="ENG17" s="24"/>
      <c r="ENH17" s="24"/>
      <c r="ENI17" s="24"/>
      <c r="ENJ17" s="24"/>
      <c r="ENK17" s="24"/>
      <c r="ENL17" s="24"/>
      <c r="ENM17" s="24"/>
      <c r="ENN17" s="24"/>
      <c r="ENO17" s="24"/>
      <c r="ENP17" s="24"/>
      <c r="ENQ17" s="24"/>
      <c r="ENR17" s="24"/>
      <c r="ENS17" s="24"/>
      <c r="ENT17" s="24"/>
      <c r="ENU17" s="24"/>
      <c r="ENV17" s="24"/>
      <c r="ENW17" s="24"/>
      <c r="ENX17" s="24"/>
      <c r="ENY17" s="24"/>
      <c r="ENZ17" s="24"/>
      <c r="EOA17" s="24"/>
      <c r="EOB17" s="24"/>
      <c r="EOC17" s="24"/>
      <c r="EOD17" s="24"/>
      <c r="EOE17" s="24"/>
      <c r="EOF17" s="24"/>
      <c r="EOG17" s="24"/>
      <c r="EOH17" s="24"/>
      <c r="EOI17" s="24"/>
      <c r="EOJ17" s="24"/>
      <c r="EOK17" s="24"/>
      <c r="EOL17" s="24"/>
      <c r="EOM17" s="24"/>
      <c r="EON17" s="24"/>
      <c r="EOO17" s="24"/>
      <c r="EOP17" s="24"/>
      <c r="EOQ17" s="24"/>
      <c r="EOR17" s="24"/>
      <c r="EOS17" s="24"/>
      <c r="EOT17" s="24"/>
      <c r="EOU17" s="24"/>
      <c r="EOV17" s="24"/>
      <c r="EOW17" s="24"/>
      <c r="EOX17" s="24"/>
      <c r="EOY17" s="24"/>
      <c r="EOZ17" s="24"/>
      <c r="EPA17" s="24"/>
      <c r="EPB17" s="24"/>
      <c r="EPC17" s="24"/>
      <c r="EPD17" s="24"/>
      <c r="EPE17" s="24"/>
      <c r="EPF17" s="24"/>
      <c r="EPG17" s="24"/>
      <c r="EPH17" s="24"/>
      <c r="EPI17" s="24"/>
      <c r="EPJ17" s="24"/>
      <c r="EPK17" s="24"/>
      <c r="EPL17" s="24"/>
      <c r="EPM17" s="24"/>
      <c r="EPN17" s="24"/>
      <c r="EPO17" s="24"/>
      <c r="EPP17" s="24"/>
      <c r="EPQ17" s="24"/>
      <c r="EPR17" s="24"/>
      <c r="EPS17" s="24"/>
      <c r="EPT17" s="24"/>
      <c r="EPU17" s="24"/>
      <c r="EPV17" s="24"/>
      <c r="EPW17" s="24"/>
      <c r="EPX17" s="24"/>
      <c r="EPY17" s="24"/>
      <c r="EPZ17" s="24"/>
      <c r="EQA17" s="24"/>
      <c r="EQB17" s="24"/>
      <c r="EQC17" s="24"/>
      <c r="EQD17" s="24"/>
      <c r="EQE17" s="24"/>
      <c r="EQF17" s="24"/>
      <c r="EQG17" s="24"/>
      <c r="EQH17" s="24"/>
      <c r="EQI17" s="24"/>
      <c r="EQJ17" s="24"/>
      <c r="EQK17" s="24"/>
      <c r="EQL17" s="24"/>
      <c r="EQM17" s="24"/>
      <c r="EQN17" s="24"/>
      <c r="EQO17" s="24"/>
      <c r="EQP17" s="24"/>
      <c r="EQQ17" s="24"/>
      <c r="EQR17" s="24"/>
      <c r="EQS17" s="24"/>
      <c r="EQT17" s="24"/>
      <c r="EQU17" s="24"/>
      <c r="EQV17" s="24"/>
      <c r="EQW17" s="24"/>
      <c r="EQX17" s="24"/>
      <c r="EQY17" s="24"/>
      <c r="EQZ17" s="24"/>
      <c r="ERA17" s="24"/>
      <c r="ERB17" s="24"/>
      <c r="ERC17" s="24"/>
      <c r="ERD17" s="24"/>
      <c r="ERE17" s="24"/>
      <c r="ERF17" s="24"/>
      <c r="ERG17" s="24"/>
      <c r="ERH17" s="24"/>
      <c r="ERI17" s="24"/>
      <c r="ERJ17" s="24"/>
      <c r="ERK17" s="24"/>
      <c r="ERL17" s="24"/>
      <c r="ERM17" s="24"/>
      <c r="ERN17" s="24"/>
      <c r="ERO17" s="24"/>
      <c r="ERP17" s="24"/>
      <c r="ERQ17" s="24"/>
      <c r="ERR17" s="24"/>
      <c r="ERS17" s="24"/>
      <c r="ERT17" s="24"/>
      <c r="ERU17" s="24"/>
      <c r="ERV17" s="24"/>
      <c r="ERW17" s="24"/>
      <c r="ERX17" s="24"/>
      <c r="ERY17" s="24"/>
      <c r="ERZ17" s="24"/>
      <c r="ESA17" s="24"/>
      <c r="ESB17" s="24"/>
      <c r="ESC17" s="24"/>
      <c r="ESD17" s="24"/>
      <c r="ESE17" s="24"/>
      <c r="ESF17" s="24"/>
      <c r="ESG17" s="24"/>
      <c r="ESH17" s="24"/>
      <c r="ESI17" s="24"/>
      <c r="ESJ17" s="24"/>
      <c r="ESK17" s="24"/>
      <c r="ESL17" s="24"/>
      <c r="ESM17" s="24"/>
      <c r="ESN17" s="24"/>
      <c r="ESO17" s="24"/>
      <c r="ESP17" s="24"/>
      <c r="ESQ17" s="24"/>
      <c r="ESR17" s="24"/>
      <c r="ESS17" s="24"/>
      <c r="EST17" s="24"/>
      <c r="ESU17" s="24"/>
      <c r="ESV17" s="24"/>
      <c r="ESW17" s="24"/>
      <c r="ESX17" s="24"/>
      <c r="ESY17" s="24"/>
      <c r="ESZ17" s="24"/>
      <c r="ETA17" s="24"/>
      <c r="ETB17" s="24"/>
      <c r="ETC17" s="24"/>
      <c r="ETD17" s="24"/>
      <c r="ETE17" s="24"/>
      <c r="ETF17" s="24"/>
      <c r="ETG17" s="24"/>
      <c r="ETH17" s="24"/>
      <c r="ETI17" s="24"/>
      <c r="ETJ17" s="24"/>
      <c r="ETK17" s="24"/>
      <c r="ETL17" s="24"/>
      <c r="ETM17" s="24"/>
      <c r="ETN17" s="24"/>
      <c r="ETO17" s="24"/>
      <c r="ETP17" s="24"/>
      <c r="ETQ17" s="24"/>
      <c r="ETR17" s="24"/>
      <c r="ETS17" s="24"/>
      <c r="ETT17" s="24"/>
      <c r="ETU17" s="24"/>
      <c r="ETV17" s="24"/>
      <c r="ETW17" s="24"/>
      <c r="ETX17" s="24"/>
      <c r="ETY17" s="24"/>
      <c r="ETZ17" s="24"/>
      <c r="EUA17" s="24"/>
      <c r="EUB17" s="24"/>
      <c r="EUC17" s="24"/>
      <c r="EUD17" s="24"/>
      <c r="EUE17" s="24"/>
      <c r="EUF17" s="24"/>
      <c r="EUG17" s="24"/>
      <c r="EUH17" s="24"/>
      <c r="EUI17" s="24"/>
      <c r="EUJ17" s="24"/>
      <c r="EUK17" s="24"/>
      <c r="EUL17" s="24"/>
      <c r="EUM17" s="24"/>
      <c r="EUN17" s="24"/>
      <c r="EUO17" s="24"/>
      <c r="EUP17" s="24"/>
      <c r="EUQ17" s="24"/>
      <c r="EUR17" s="24"/>
      <c r="EUS17" s="24"/>
      <c r="EUT17" s="24"/>
      <c r="EUU17" s="24"/>
      <c r="EUV17" s="24"/>
      <c r="EUW17" s="24"/>
      <c r="EUX17" s="24"/>
      <c r="EUY17" s="24"/>
      <c r="EUZ17" s="24"/>
      <c r="EVA17" s="24"/>
      <c r="EVB17" s="24"/>
      <c r="EVC17" s="24"/>
      <c r="EVD17" s="24"/>
      <c r="EVE17" s="24"/>
      <c r="EVF17" s="24"/>
      <c r="EVG17" s="24"/>
      <c r="EVH17" s="24"/>
      <c r="EVI17" s="24"/>
      <c r="EVJ17" s="24"/>
      <c r="EVK17" s="24"/>
      <c r="EVL17" s="24"/>
      <c r="EVM17" s="24"/>
      <c r="EVN17" s="24"/>
      <c r="EVO17" s="24"/>
      <c r="EVP17" s="24"/>
      <c r="EVQ17" s="24"/>
      <c r="EVR17" s="24"/>
      <c r="EVS17" s="24"/>
      <c r="EVT17" s="24"/>
      <c r="EVU17" s="24"/>
      <c r="EVV17" s="24"/>
      <c r="EVW17" s="24"/>
      <c r="EVX17" s="24"/>
      <c r="EVY17" s="24"/>
      <c r="EVZ17" s="24"/>
      <c r="EWA17" s="24"/>
      <c r="EWB17" s="24"/>
      <c r="EWC17" s="24"/>
      <c r="EWD17" s="24"/>
      <c r="EWE17" s="24"/>
      <c r="EWF17" s="24"/>
      <c r="EWG17" s="24"/>
      <c r="EWH17" s="24"/>
      <c r="EWI17" s="24"/>
      <c r="EWJ17" s="24"/>
      <c r="EWK17" s="24"/>
      <c r="EWL17" s="24"/>
      <c r="EWM17" s="24"/>
      <c r="EWN17" s="24"/>
      <c r="EWO17" s="24"/>
      <c r="EWP17" s="24"/>
      <c r="EWQ17" s="24"/>
      <c r="EWR17" s="24"/>
      <c r="EWS17" s="24"/>
      <c r="EWT17" s="24"/>
      <c r="EWU17" s="24"/>
      <c r="EWV17" s="24"/>
      <c r="EWW17" s="24"/>
      <c r="EWX17" s="24"/>
      <c r="EWY17" s="24"/>
      <c r="EWZ17" s="24"/>
      <c r="EXA17" s="24"/>
      <c r="EXB17" s="24"/>
      <c r="EXC17" s="24"/>
      <c r="EXD17" s="24"/>
      <c r="EXE17" s="24"/>
      <c r="EXF17" s="24"/>
      <c r="EXG17" s="24"/>
      <c r="EXH17" s="24"/>
      <c r="EXI17" s="24"/>
      <c r="EXJ17" s="24"/>
      <c r="EXK17" s="24"/>
      <c r="EXL17" s="24"/>
      <c r="EXM17" s="24"/>
      <c r="EXN17" s="24"/>
      <c r="EXO17" s="24"/>
      <c r="EXP17" s="24"/>
      <c r="EXQ17" s="24"/>
      <c r="EXR17" s="24"/>
      <c r="EXS17" s="24"/>
      <c r="EXT17" s="24"/>
      <c r="EXU17" s="24"/>
      <c r="EXV17" s="24"/>
      <c r="EXW17" s="24"/>
      <c r="EXX17" s="24"/>
      <c r="EXY17" s="24"/>
      <c r="EXZ17" s="24"/>
      <c r="EYA17" s="24"/>
      <c r="EYB17" s="24"/>
      <c r="EYC17" s="24"/>
      <c r="EYD17" s="24"/>
      <c r="EYE17" s="24"/>
      <c r="EYF17" s="24"/>
      <c r="EYG17" s="24"/>
      <c r="EYH17" s="24"/>
      <c r="EYI17" s="24"/>
      <c r="EYJ17" s="24"/>
      <c r="EYK17" s="24"/>
      <c r="EYL17" s="24"/>
      <c r="EYM17" s="24"/>
      <c r="EYN17" s="24"/>
      <c r="EYO17" s="24"/>
      <c r="EYP17" s="24"/>
      <c r="EYQ17" s="24"/>
      <c r="EYR17" s="24"/>
      <c r="EYS17" s="24"/>
      <c r="EYT17" s="24"/>
      <c r="EYU17" s="24"/>
      <c r="EYV17" s="24"/>
      <c r="EYW17" s="24"/>
      <c r="EYX17" s="24"/>
      <c r="EYY17" s="24"/>
      <c r="EYZ17" s="24"/>
      <c r="EZA17" s="24"/>
      <c r="EZB17" s="24"/>
      <c r="EZC17" s="24"/>
      <c r="EZD17" s="24"/>
      <c r="EZE17" s="24"/>
      <c r="EZF17" s="24"/>
      <c r="EZG17" s="24"/>
      <c r="EZH17" s="24"/>
      <c r="EZI17" s="24"/>
      <c r="EZJ17" s="24"/>
      <c r="EZK17" s="24"/>
      <c r="EZL17" s="24"/>
      <c r="EZM17" s="24"/>
      <c r="EZN17" s="24"/>
      <c r="EZO17" s="24"/>
      <c r="EZP17" s="24"/>
      <c r="EZQ17" s="24"/>
      <c r="EZR17" s="24"/>
      <c r="EZS17" s="24"/>
      <c r="EZT17" s="24"/>
      <c r="EZU17" s="24"/>
      <c r="EZV17" s="24"/>
      <c r="EZW17" s="24"/>
      <c r="EZX17" s="24"/>
      <c r="EZY17" s="24"/>
      <c r="EZZ17" s="24"/>
      <c r="FAA17" s="24"/>
      <c r="FAB17" s="24"/>
      <c r="FAC17" s="24"/>
      <c r="FAD17" s="24"/>
      <c r="FAE17" s="24"/>
      <c r="FAF17" s="24"/>
      <c r="FAG17" s="24"/>
      <c r="FAH17" s="24"/>
      <c r="FAI17" s="24"/>
      <c r="FAJ17" s="24"/>
      <c r="FAK17" s="24"/>
      <c r="FAL17" s="24"/>
      <c r="FAM17" s="24"/>
      <c r="FAN17" s="24"/>
      <c r="FAO17" s="24"/>
      <c r="FAP17" s="24"/>
      <c r="FAQ17" s="24"/>
      <c r="FAR17" s="24"/>
      <c r="FAS17" s="24"/>
      <c r="FAT17" s="24"/>
      <c r="FAU17" s="24"/>
      <c r="FAV17" s="24"/>
      <c r="FAW17" s="24"/>
      <c r="FAX17" s="24"/>
      <c r="FAY17" s="24"/>
      <c r="FAZ17" s="24"/>
      <c r="FBA17" s="24"/>
      <c r="FBB17" s="24"/>
      <c r="FBC17" s="24"/>
      <c r="FBD17" s="24"/>
      <c r="FBE17" s="24"/>
      <c r="FBF17" s="24"/>
      <c r="FBG17" s="24"/>
      <c r="FBH17" s="24"/>
      <c r="FBI17" s="24"/>
      <c r="FBJ17" s="24"/>
      <c r="FBK17" s="24"/>
      <c r="FBL17" s="24"/>
      <c r="FBM17" s="24"/>
      <c r="FBN17" s="24"/>
      <c r="FBO17" s="24"/>
      <c r="FBP17" s="24"/>
      <c r="FBQ17" s="24"/>
      <c r="FBR17" s="24"/>
      <c r="FBS17" s="24"/>
      <c r="FBT17" s="24"/>
      <c r="FBU17" s="24"/>
      <c r="FBV17" s="24"/>
      <c r="FBW17" s="24"/>
      <c r="FBX17" s="24"/>
      <c r="FBY17" s="24"/>
      <c r="FBZ17" s="24"/>
      <c r="FCA17" s="24"/>
      <c r="FCB17" s="24"/>
      <c r="FCC17" s="24"/>
      <c r="FCD17" s="24"/>
      <c r="FCE17" s="24"/>
      <c r="FCF17" s="24"/>
      <c r="FCG17" s="24"/>
      <c r="FCH17" s="24"/>
      <c r="FCI17" s="24"/>
      <c r="FCJ17" s="24"/>
      <c r="FCK17" s="24"/>
      <c r="FCL17" s="24"/>
      <c r="FCM17" s="24"/>
      <c r="FCN17" s="24"/>
      <c r="FCO17" s="24"/>
      <c r="FCP17" s="24"/>
      <c r="FCQ17" s="24"/>
      <c r="FCR17" s="24"/>
      <c r="FCS17" s="24"/>
      <c r="FCT17" s="24"/>
      <c r="FCU17" s="24"/>
      <c r="FCV17" s="24"/>
      <c r="FCW17" s="24"/>
      <c r="FCX17" s="24"/>
      <c r="FCY17" s="24"/>
      <c r="FCZ17" s="24"/>
      <c r="FDA17" s="24"/>
      <c r="FDB17" s="24"/>
      <c r="FDC17" s="24"/>
      <c r="FDD17" s="24"/>
      <c r="FDE17" s="24"/>
      <c r="FDF17" s="24"/>
      <c r="FDG17" s="24"/>
      <c r="FDH17" s="24"/>
      <c r="FDI17" s="24"/>
      <c r="FDJ17" s="24"/>
      <c r="FDK17" s="24"/>
      <c r="FDL17" s="24"/>
      <c r="FDM17" s="24"/>
      <c r="FDN17" s="24"/>
      <c r="FDO17" s="24"/>
      <c r="FDP17" s="24"/>
      <c r="FDQ17" s="24"/>
      <c r="FDR17" s="24"/>
      <c r="FDS17" s="24"/>
      <c r="FDT17" s="24"/>
      <c r="FDU17" s="24"/>
      <c r="FDV17" s="24"/>
      <c r="FDW17" s="24"/>
      <c r="FDX17" s="24"/>
      <c r="FDY17" s="24"/>
      <c r="FDZ17" s="24"/>
      <c r="FEA17" s="24"/>
      <c r="FEB17" s="24"/>
      <c r="FEC17" s="24"/>
      <c r="FED17" s="24"/>
      <c r="FEE17" s="24"/>
      <c r="FEF17" s="24"/>
      <c r="FEG17" s="24"/>
      <c r="FEH17" s="24"/>
      <c r="FEI17" s="24"/>
      <c r="FEJ17" s="24"/>
      <c r="FEK17" s="24"/>
      <c r="FEL17" s="24"/>
      <c r="FEM17" s="24"/>
      <c r="FEN17" s="24"/>
      <c r="FEO17" s="24"/>
      <c r="FEP17" s="24"/>
      <c r="FEQ17" s="24"/>
      <c r="FER17" s="24"/>
      <c r="FES17" s="24"/>
      <c r="FET17" s="24"/>
      <c r="FEU17" s="24"/>
      <c r="FEV17" s="24"/>
      <c r="FEW17" s="24"/>
      <c r="FEX17" s="24"/>
      <c r="FEY17" s="24"/>
      <c r="FEZ17" s="24"/>
      <c r="FFA17" s="24"/>
      <c r="FFB17" s="24"/>
      <c r="FFC17" s="24"/>
      <c r="FFD17" s="24"/>
      <c r="FFE17" s="24"/>
      <c r="FFF17" s="24"/>
      <c r="FFG17" s="24"/>
      <c r="FFH17" s="24"/>
      <c r="FFI17" s="24"/>
      <c r="FFJ17" s="24"/>
      <c r="FFK17" s="24"/>
      <c r="FFL17" s="24"/>
      <c r="FFM17" s="24"/>
      <c r="FFN17" s="24"/>
      <c r="FFO17" s="24"/>
      <c r="FFP17" s="24"/>
      <c r="FFQ17" s="24"/>
      <c r="FFR17" s="24"/>
      <c r="FFS17" s="24"/>
      <c r="FFT17" s="24"/>
      <c r="FFU17" s="24"/>
      <c r="FFV17" s="24"/>
      <c r="FFW17" s="24"/>
      <c r="FFX17" s="24"/>
      <c r="FFY17" s="24"/>
      <c r="FFZ17" s="24"/>
      <c r="FGA17" s="24"/>
      <c r="FGB17" s="24"/>
      <c r="FGC17" s="24"/>
      <c r="FGD17" s="24"/>
      <c r="FGE17" s="24"/>
      <c r="FGF17" s="24"/>
      <c r="FGG17" s="24"/>
      <c r="FGH17" s="24"/>
      <c r="FGI17" s="24"/>
      <c r="FGJ17" s="24"/>
      <c r="FGK17" s="24"/>
      <c r="FGL17" s="24"/>
      <c r="FGM17" s="24"/>
      <c r="FGN17" s="24"/>
      <c r="FGO17" s="24"/>
      <c r="FGP17" s="24"/>
      <c r="FGQ17" s="24"/>
      <c r="FGR17" s="24"/>
      <c r="FGS17" s="24"/>
      <c r="FGT17" s="24"/>
      <c r="FGU17" s="24"/>
      <c r="FGV17" s="24"/>
      <c r="FGW17" s="24"/>
      <c r="FGX17" s="24"/>
      <c r="FGY17" s="24"/>
      <c r="FGZ17" s="24"/>
      <c r="FHA17" s="24"/>
      <c r="FHB17" s="24"/>
      <c r="FHC17" s="24"/>
      <c r="FHD17" s="24"/>
      <c r="FHE17" s="24"/>
      <c r="FHF17" s="24"/>
      <c r="FHG17" s="24"/>
      <c r="FHH17" s="24"/>
      <c r="FHI17" s="24"/>
      <c r="FHJ17" s="24"/>
      <c r="FHK17" s="24"/>
      <c r="FHL17" s="24"/>
      <c r="FHM17" s="24"/>
      <c r="FHN17" s="24"/>
      <c r="FHO17" s="24"/>
      <c r="FHP17" s="24"/>
      <c r="FHQ17" s="24"/>
      <c r="FHR17" s="24"/>
      <c r="FHS17" s="24"/>
      <c r="FHT17" s="24"/>
      <c r="FHU17" s="24"/>
      <c r="FHV17" s="24"/>
      <c r="FHW17" s="24"/>
      <c r="FHX17" s="24"/>
      <c r="FHY17" s="24"/>
      <c r="FHZ17" s="24"/>
      <c r="FIA17" s="24"/>
      <c r="FIB17" s="24"/>
      <c r="FIC17" s="24"/>
      <c r="FID17" s="24"/>
      <c r="FIE17" s="24"/>
      <c r="FIF17" s="24"/>
      <c r="FIG17" s="24"/>
      <c r="FIH17" s="24"/>
      <c r="FII17" s="24"/>
      <c r="FIJ17" s="24"/>
      <c r="FIK17" s="24"/>
      <c r="FIL17" s="24"/>
      <c r="FIM17" s="24"/>
      <c r="FIN17" s="24"/>
      <c r="FIO17" s="24"/>
      <c r="FIP17" s="24"/>
      <c r="FIQ17" s="24"/>
      <c r="FIR17" s="24"/>
      <c r="FIS17" s="24"/>
      <c r="FIT17" s="24"/>
      <c r="FIU17" s="24"/>
      <c r="FIV17" s="24"/>
      <c r="FIW17" s="24"/>
      <c r="FIX17" s="24"/>
      <c r="FIY17" s="24"/>
      <c r="FIZ17" s="24"/>
      <c r="FJA17" s="24"/>
      <c r="FJB17" s="24"/>
      <c r="FJC17" s="24"/>
      <c r="FJD17" s="24"/>
      <c r="FJE17" s="24"/>
      <c r="FJF17" s="24"/>
      <c r="FJG17" s="24"/>
      <c r="FJH17" s="24"/>
      <c r="FJI17" s="24"/>
      <c r="FJJ17" s="24"/>
      <c r="FJK17" s="24"/>
      <c r="FJL17" s="24"/>
      <c r="FJM17" s="24"/>
      <c r="FJN17" s="24"/>
      <c r="FJO17" s="24"/>
      <c r="FJP17" s="24"/>
      <c r="FJQ17" s="24"/>
      <c r="FJR17" s="24"/>
      <c r="FJS17" s="24"/>
      <c r="FJT17" s="24"/>
      <c r="FJU17" s="24"/>
      <c r="FJV17" s="24"/>
      <c r="FJW17" s="24"/>
      <c r="FJX17" s="24"/>
      <c r="FJY17" s="24"/>
      <c r="FJZ17" s="24"/>
      <c r="FKA17" s="24"/>
      <c r="FKB17" s="24"/>
      <c r="FKC17" s="24"/>
      <c r="FKD17" s="24"/>
      <c r="FKE17" s="24"/>
      <c r="FKF17" s="24"/>
      <c r="FKG17" s="24"/>
      <c r="FKH17" s="24"/>
      <c r="FKI17" s="24"/>
      <c r="FKJ17" s="24"/>
      <c r="FKK17" s="24"/>
      <c r="FKL17" s="24"/>
      <c r="FKM17" s="24"/>
      <c r="FKN17" s="24"/>
      <c r="FKO17" s="24"/>
      <c r="FKP17" s="24"/>
      <c r="FKQ17" s="24"/>
      <c r="FKR17" s="24"/>
      <c r="FKS17" s="24"/>
      <c r="FKT17" s="24"/>
      <c r="FKU17" s="24"/>
      <c r="FKV17" s="24"/>
      <c r="FKW17" s="24"/>
      <c r="FKX17" s="24"/>
      <c r="FKY17" s="24"/>
      <c r="FKZ17" s="24"/>
      <c r="FLA17" s="24"/>
      <c r="FLB17" s="24"/>
      <c r="FLC17" s="24"/>
      <c r="FLD17" s="24"/>
      <c r="FLE17" s="24"/>
      <c r="FLF17" s="24"/>
      <c r="FLG17" s="24"/>
      <c r="FLH17" s="24"/>
      <c r="FLI17" s="24"/>
      <c r="FLJ17" s="24"/>
      <c r="FLK17" s="24"/>
      <c r="FLL17" s="24"/>
      <c r="FLM17" s="24"/>
      <c r="FLN17" s="24"/>
      <c r="FLO17" s="24"/>
      <c r="FLP17" s="24"/>
      <c r="FLQ17" s="24"/>
      <c r="FLR17" s="24"/>
      <c r="FLS17" s="24"/>
      <c r="FLT17" s="24"/>
      <c r="FLU17" s="24"/>
      <c r="FLV17" s="24"/>
      <c r="FLW17" s="24"/>
      <c r="FLX17" s="24"/>
      <c r="FLY17" s="24"/>
      <c r="FLZ17" s="24"/>
      <c r="FMA17" s="24"/>
      <c r="FMB17" s="24"/>
      <c r="FMC17" s="24"/>
      <c r="FMD17" s="24"/>
      <c r="FME17" s="24"/>
      <c r="FMF17" s="24"/>
      <c r="FMG17" s="24"/>
      <c r="FMH17" s="24"/>
      <c r="FMI17" s="24"/>
      <c r="FMJ17" s="24"/>
      <c r="FMK17" s="24"/>
      <c r="FML17" s="24"/>
      <c r="FMM17" s="24"/>
      <c r="FMN17" s="24"/>
      <c r="FMO17" s="24"/>
      <c r="FMP17" s="24"/>
      <c r="FMQ17" s="24"/>
      <c r="FMR17" s="24"/>
      <c r="FMS17" s="24"/>
      <c r="FMT17" s="24"/>
      <c r="FMU17" s="24"/>
      <c r="FMV17" s="24"/>
      <c r="FMW17" s="24"/>
      <c r="FMX17" s="24"/>
      <c r="FMY17" s="24"/>
      <c r="FMZ17" s="24"/>
      <c r="FNA17" s="24"/>
      <c r="FNB17" s="24"/>
      <c r="FNC17" s="24"/>
      <c r="FND17" s="24"/>
      <c r="FNE17" s="24"/>
      <c r="FNF17" s="24"/>
      <c r="FNG17" s="24"/>
      <c r="FNH17" s="24"/>
      <c r="FNI17" s="24"/>
      <c r="FNJ17" s="24"/>
      <c r="FNK17" s="24"/>
      <c r="FNL17" s="24"/>
      <c r="FNM17" s="24"/>
      <c r="FNN17" s="24"/>
      <c r="FNO17" s="24"/>
      <c r="FNP17" s="24"/>
      <c r="FNQ17" s="24"/>
      <c r="FNR17" s="24"/>
      <c r="FNS17" s="24"/>
      <c r="FNT17" s="24"/>
      <c r="FNU17" s="24"/>
      <c r="FNV17" s="24"/>
      <c r="FNW17" s="24"/>
      <c r="FNX17" s="24"/>
      <c r="FNY17" s="24"/>
      <c r="FNZ17" s="24"/>
      <c r="FOA17" s="24"/>
      <c r="FOB17" s="24"/>
      <c r="FOC17" s="24"/>
      <c r="FOD17" s="24"/>
      <c r="FOE17" s="24"/>
      <c r="FOF17" s="24"/>
      <c r="FOG17" s="24"/>
      <c r="FOH17" s="24"/>
      <c r="FOI17" s="24"/>
      <c r="FOJ17" s="24"/>
      <c r="FOK17" s="24"/>
      <c r="FOL17" s="24"/>
      <c r="FOM17" s="24"/>
      <c r="FON17" s="24"/>
      <c r="FOO17" s="24"/>
      <c r="FOP17" s="24"/>
      <c r="FOQ17" s="24"/>
      <c r="FOR17" s="24"/>
      <c r="FOS17" s="24"/>
      <c r="FOT17" s="24"/>
      <c r="FOU17" s="24"/>
      <c r="FOV17" s="24"/>
      <c r="FOW17" s="24"/>
      <c r="FOX17" s="24"/>
      <c r="FOY17" s="24"/>
      <c r="FOZ17" s="24"/>
      <c r="FPA17" s="24"/>
      <c r="FPB17" s="24"/>
      <c r="FPC17" s="24"/>
      <c r="FPD17" s="24"/>
      <c r="FPE17" s="24"/>
      <c r="FPF17" s="24"/>
      <c r="FPG17" s="24"/>
      <c r="FPH17" s="24"/>
      <c r="FPI17" s="24"/>
      <c r="FPJ17" s="24"/>
      <c r="FPK17" s="24"/>
      <c r="FPL17" s="24"/>
      <c r="FPM17" s="24"/>
      <c r="FPN17" s="24"/>
      <c r="FPO17" s="24"/>
      <c r="FPP17" s="24"/>
      <c r="FPQ17" s="24"/>
      <c r="FPR17" s="24"/>
      <c r="FPS17" s="24"/>
      <c r="FPT17" s="24"/>
      <c r="FPU17" s="24"/>
      <c r="FPV17" s="24"/>
      <c r="FPW17" s="24"/>
      <c r="FPX17" s="24"/>
      <c r="FPY17" s="24"/>
      <c r="FPZ17" s="24"/>
      <c r="FQA17" s="24"/>
      <c r="FQB17" s="24"/>
      <c r="FQC17" s="24"/>
      <c r="FQD17" s="24"/>
      <c r="FQE17" s="24"/>
      <c r="FQF17" s="24"/>
      <c r="FQG17" s="24"/>
      <c r="FQH17" s="24"/>
      <c r="FQI17" s="24"/>
      <c r="FQJ17" s="24"/>
      <c r="FQK17" s="24"/>
      <c r="FQL17" s="24"/>
      <c r="FQM17" s="24"/>
      <c r="FQN17" s="24"/>
      <c r="FQO17" s="24"/>
      <c r="FQP17" s="24"/>
      <c r="FQQ17" s="24"/>
      <c r="FQR17" s="24"/>
      <c r="FQS17" s="24"/>
      <c r="FQT17" s="24"/>
      <c r="FQU17" s="24"/>
      <c r="FQV17" s="24"/>
      <c r="FQW17" s="24"/>
      <c r="FQX17" s="24"/>
      <c r="FQY17" s="24"/>
      <c r="FQZ17" s="24"/>
      <c r="FRA17" s="24"/>
      <c r="FRB17" s="24"/>
      <c r="FRC17" s="24"/>
      <c r="FRD17" s="24"/>
      <c r="FRE17" s="24"/>
      <c r="FRF17" s="24"/>
      <c r="FRG17" s="24"/>
      <c r="FRH17" s="24"/>
      <c r="FRI17" s="24"/>
      <c r="FRJ17" s="24"/>
      <c r="FRK17" s="24"/>
      <c r="FRL17" s="24"/>
      <c r="FRM17" s="24"/>
      <c r="FRN17" s="24"/>
      <c r="FRO17" s="24"/>
      <c r="FRP17" s="24"/>
      <c r="FRQ17" s="24"/>
      <c r="FRR17" s="24"/>
      <c r="FRS17" s="24"/>
      <c r="FRT17" s="24"/>
      <c r="FRU17" s="24"/>
      <c r="FRV17" s="24"/>
      <c r="FRW17" s="24"/>
      <c r="FRX17" s="24"/>
      <c r="FRY17" s="24"/>
      <c r="FRZ17" s="24"/>
      <c r="FSA17" s="24"/>
      <c r="FSB17" s="24"/>
      <c r="FSC17" s="24"/>
      <c r="FSD17" s="24"/>
      <c r="FSE17" s="24"/>
      <c r="FSF17" s="24"/>
      <c r="FSG17" s="24"/>
      <c r="FSH17" s="24"/>
      <c r="FSI17" s="24"/>
      <c r="FSJ17" s="24"/>
      <c r="FSK17" s="24"/>
      <c r="FSL17" s="24"/>
      <c r="FSM17" s="24"/>
      <c r="FSN17" s="24"/>
      <c r="FSO17" s="24"/>
      <c r="FSP17" s="24"/>
      <c r="FSQ17" s="24"/>
      <c r="FSR17" s="24"/>
      <c r="FSS17" s="24"/>
      <c r="FST17" s="24"/>
      <c r="FSU17" s="24"/>
      <c r="FSV17" s="24"/>
      <c r="FSW17" s="24"/>
      <c r="FSX17" s="24"/>
      <c r="FSY17" s="24"/>
      <c r="FSZ17" s="24"/>
      <c r="FTA17" s="24"/>
      <c r="FTB17" s="24"/>
      <c r="FTC17" s="24"/>
      <c r="FTD17" s="24"/>
      <c r="FTE17" s="24"/>
      <c r="FTF17" s="24"/>
      <c r="FTG17" s="24"/>
      <c r="FTH17" s="24"/>
      <c r="FTI17" s="24"/>
      <c r="FTJ17" s="24"/>
      <c r="FTK17" s="24"/>
      <c r="FTL17" s="24"/>
      <c r="FTM17" s="24"/>
      <c r="FTN17" s="24"/>
      <c r="FTO17" s="24"/>
      <c r="FTP17" s="24"/>
      <c r="FTQ17" s="24"/>
      <c r="FTR17" s="24"/>
      <c r="FTS17" s="24"/>
      <c r="FTT17" s="24"/>
      <c r="FTU17" s="24"/>
      <c r="FTV17" s="24"/>
      <c r="FTW17" s="24"/>
      <c r="FTX17" s="24"/>
      <c r="FTY17" s="24"/>
      <c r="FTZ17" s="24"/>
      <c r="FUA17" s="24"/>
      <c r="FUB17" s="24"/>
      <c r="FUC17" s="24"/>
      <c r="FUD17" s="24"/>
      <c r="FUE17" s="24"/>
      <c r="FUF17" s="24"/>
      <c r="FUG17" s="24"/>
      <c r="FUH17" s="24"/>
      <c r="FUI17" s="24"/>
      <c r="FUJ17" s="24"/>
      <c r="FUK17" s="24"/>
      <c r="FUL17" s="24"/>
      <c r="FUM17" s="24"/>
      <c r="FUN17" s="24"/>
      <c r="FUO17" s="24"/>
      <c r="FUP17" s="24"/>
      <c r="FUQ17" s="24"/>
      <c r="FUR17" s="24"/>
      <c r="FUS17" s="24"/>
      <c r="FUT17" s="24"/>
      <c r="FUU17" s="24"/>
      <c r="FUV17" s="24"/>
      <c r="FUW17" s="24"/>
      <c r="FUX17" s="24"/>
      <c r="FUY17" s="24"/>
      <c r="FUZ17" s="24"/>
      <c r="FVA17" s="24"/>
      <c r="FVB17" s="24"/>
      <c r="FVC17" s="24"/>
      <c r="FVD17" s="24"/>
      <c r="FVE17" s="24"/>
      <c r="FVF17" s="24"/>
      <c r="FVG17" s="24"/>
      <c r="FVH17" s="24"/>
      <c r="FVI17" s="24"/>
      <c r="FVJ17" s="24"/>
      <c r="FVK17" s="24"/>
      <c r="FVL17" s="24"/>
      <c r="FVM17" s="24"/>
      <c r="FVN17" s="24"/>
      <c r="FVO17" s="24"/>
      <c r="FVP17" s="24"/>
      <c r="FVQ17" s="24"/>
      <c r="FVR17" s="24"/>
      <c r="FVS17" s="24"/>
      <c r="FVT17" s="24"/>
      <c r="FVU17" s="24"/>
      <c r="FVV17" s="24"/>
      <c r="FVW17" s="24"/>
      <c r="FVX17" s="24"/>
      <c r="FVY17" s="24"/>
      <c r="FVZ17" s="24"/>
      <c r="FWA17" s="24"/>
      <c r="FWB17" s="24"/>
      <c r="FWC17" s="24"/>
      <c r="FWD17" s="24"/>
      <c r="FWE17" s="24"/>
      <c r="FWF17" s="24"/>
      <c r="FWG17" s="24"/>
      <c r="FWH17" s="24"/>
      <c r="FWI17" s="24"/>
      <c r="FWJ17" s="24"/>
      <c r="FWK17" s="24"/>
      <c r="FWL17" s="24"/>
      <c r="FWM17" s="24"/>
      <c r="FWN17" s="24"/>
      <c r="FWO17" s="24"/>
      <c r="FWP17" s="24"/>
      <c r="FWQ17" s="24"/>
      <c r="FWR17" s="24"/>
      <c r="FWS17" s="24"/>
      <c r="FWT17" s="24"/>
      <c r="FWU17" s="24"/>
      <c r="FWV17" s="24"/>
      <c r="FWW17" s="24"/>
      <c r="FWX17" s="24"/>
      <c r="FWY17" s="24"/>
      <c r="FWZ17" s="24"/>
      <c r="FXA17" s="24"/>
      <c r="FXB17" s="24"/>
      <c r="FXC17" s="24"/>
      <c r="FXD17" s="24"/>
      <c r="FXE17" s="24"/>
      <c r="FXF17" s="24"/>
      <c r="FXG17" s="24"/>
      <c r="FXH17" s="24"/>
      <c r="FXI17" s="24"/>
      <c r="FXJ17" s="24"/>
      <c r="FXK17" s="24"/>
      <c r="FXL17" s="24"/>
      <c r="FXM17" s="24"/>
      <c r="FXN17" s="24"/>
      <c r="FXO17" s="24"/>
      <c r="FXP17" s="24"/>
      <c r="FXQ17" s="24"/>
      <c r="FXR17" s="24"/>
      <c r="FXS17" s="24"/>
      <c r="FXT17" s="24"/>
      <c r="FXU17" s="24"/>
      <c r="FXV17" s="24"/>
      <c r="FXW17" s="24"/>
      <c r="FXX17" s="24"/>
      <c r="FXY17" s="24"/>
      <c r="FXZ17" s="24"/>
      <c r="FYA17" s="24"/>
      <c r="FYB17" s="24"/>
      <c r="FYC17" s="24"/>
      <c r="FYD17" s="24"/>
      <c r="FYE17" s="24"/>
      <c r="FYF17" s="24"/>
      <c r="FYG17" s="24"/>
      <c r="FYH17" s="24"/>
      <c r="FYI17" s="24"/>
      <c r="FYJ17" s="24"/>
      <c r="FYK17" s="24"/>
      <c r="FYL17" s="24"/>
      <c r="FYM17" s="24"/>
      <c r="FYN17" s="24"/>
      <c r="FYO17" s="24"/>
      <c r="FYP17" s="24"/>
      <c r="FYQ17" s="24"/>
      <c r="FYR17" s="24"/>
      <c r="FYS17" s="24"/>
      <c r="FYT17" s="24"/>
      <c r="FYU17" s="24"/>
      <c r="FYV17" s="24"/>
      <c r="FYW17" s="24"/>
      <c r="FYX17" s="24"/>
      <c r="FYY17" s="24"/>
      <c r="FYZ17" s="24"/>
      <c r="FZA17" s="24"/>
      <c r="FZB17" s="24"/>
      <c r="FZC17" s="24"/>
      <c r="FZD17" s="24"/>
      <c r="FZE17" s="24"/>
      <c r="FZF17" s="24"/>
      <c r="FZG17" s="24"/>
      <c r="FZH17" s="24"/>
      <c r="FZI17" s="24"/>
      <c r="FZJ17" s="24"/>
      <c r="FZK17" s="24"/>
      <c r="FZL17" s="24"/>
      <c r="FZM17" s="24"/>
      <c r="FZN17" s="24"/>
      <c r="FZO17" s="24"/>
      <c r="FZP17" s="24"/>
      <c r="FZQ17" s="24"/>
      <c r="FZR17" s="24"/>
      <c r="FZS17" s="24"/>
      <c r="FZT17" s="24"/>
      <c r="FZU17" s="24"/>
      <c r="FZV17" s="24"/>
      <c r="FZW17" s="24"/>
      <c r="FZX17" s="24"/>
      <c r="FZY17" s="24"/>
      <c r="FZZ17" s="24"/>
      <c r="GAA17" s="24"/>
      <c r="GAB17" s="24"/>
      <c r="GAC17" s="24"/>
      <c r="GAD17" s="24"/>
      <c r="GAE17" s="24"/>
      <c r="GAF17" s="24"/>
      <c r="GAG17" s="24"/>
      <c r="GAH17" s="24"/>
      <c r="GAI17" s="24"/>
      <c r="GAJ17" s="24"/>
      <c r="GAK17" s="24"/>
      <c r="GAL17" s="24"/>
      <c r="GAM17" s="24"/>
      <c r="GAN17" s="24"/>
      <c r="GAO17" s="24"/>
      <c r="GAP17" s="24"/>
      <c r="GAQ17" s="24"/>
      <c r="GAR17" s="24"/>
      <c r="GAS17" s="24"/>
      <c r="GAT17" s="24"/>
      <c r="GAU17" s="24"/>
      <c r="GAV17" s="24"/>
      <c r="GAW17" s="24"/>
      <c r="GAX17" s="24"/>
      <c r="GAY17" s="24"/>
      <c r="GAZ17" s="24"/>
      <c r="GBA17" s="24"/>
      <c r="GBB17" s="24"/>
      <c r="GBC17" s="24"/>
      <c r="GBD17" s="24"/>
      <c r="GBE17" s="24"/>
      <c r="GBF17" s="24"/>
      <c r="GBG17" s="24"/>
      <c r="GBH17" s="24"/>
      <c r="GBI17" s="24"/>
      <c r="GBJ17" s="24"/>
      <c r="GBK17" s="24"/>
      <c r="GBL17" s="24"/>
      <c r="GBM17" s="24"/>
      <c r="GBN17" s="24"/>
      <c r="GBO17" s="24"/>
      <c r="GBP17" s="24"/>
      <c r="GBQ17" s="24"/>
      <c r="GBR17" s="24"/>
      <c r="GBS17" s="24"/>
      <c r="GBT17" s="24"/>
      <c r="GBU17" s="24"/>
      <c r="GBV17" s="24"/>
      <c r="GBW17" s="24"/>
      <c r="GBX17" s="24"/>
      <c r="GBY17" s="24"/>
      <c r="GBZ17" s="24"/>
      <c r="GCA17" s="24"/>
      <c r="GCB17" s="24"/>
      <c r="GCC17" s="24"/>
      <c r="GCD17" s="24"/>
      <c r="GCE17" s="24"/>
      <c r="GCF17" s="24"/>
      <c r="GCG17" s="24"/>
      <c r="GCH17" s="24"/>
      <c r="GCI17" s="24"/>
      <c r="GCJ17" s="24"/>
      <c r="GCK17" s="24"/>
      <c r="GCL17" s="24"/>
      <c r="GCM17" s="24"/>
      <c r="GCN17" s="24"/>
      <c r="GCO17" s="24"/>
      <c r="GCP17" s="24"/>
      <c r="GCQ17" s="24"/>
      <c r="GCR17" s="24"/>
      <c r="GCS17" s="24"/>
      <c r="GCT17" s="24"/>
      <c r="GCU17" s="24"/>
      <c r="GCV17" s="24"/>
      <c r="GCW17" s="24"/>
      <c r="GCX17" s="24"/>
      <c r="GCY17" s="24"/>
      <c r="GCZ17" s="24"/>
      <c r="GDA17" s="24"/>
      <c r="GDB17" s="24"/>
      <c r="GDC17" s="24"/>
      <c r="GDD17" s="24"/>
      <c r="GDE17" s="24"/>
      <c r="GDF17" s="24"/>
      <c r="GDG17" s="24"/>
      <c r="GDH17" s="24"/>
      <c r="GDI17" s="24"/>
      <c r="GDJ17" s="24"/>
      <c r="GDK17" s="24"/>
      <c r="GDL17" s="24"/>
      <c r="GDM17" s="24"/>
      <c r="GDN17" s="24"/>
      <c r="GDO17" s="24"/>
      <c r="GDP17" s="24"/>
      <c r="GDQ17" s="24"/>
      <c r="GDR17" s="24"/>
      <c r="GDS17" s="24"/>
      <c r="GDT17" s="24"/>
      <c r="GDU17" s="24"/>
      <c r="GDV17" s="24"/>
      <c r="GDW17" s="24"/>
      <c r="GDX17" s="24"/>
      <c r="GDY17" s="24"/>
      <c r="GDZ17" s="24"/>
      <c r="GEA17" s="24"/>
      <c r="GEB17" s="24"/>
      <c r="GEC17" s="24"/>
      <c r="GED17" s="24"/>
      <c r="GEE17" s="24"/>
      <c r="GEF17" s="24"/>
      <c r="GEG17" s="24"/>
      <c r="GEH17" s="24"/>
      <c r="GEI17" s="24"/>
      <c r="GEJ17" s="24"/>
      <c r="GEK17" s="24"/>
      <c r="GEL17" s="24"/>
      <c r="GEM17" s="24"/>
      <c r="GEN17" s="24"/>
      <c r="GEO17" s="24"/>
      <c r="GEP17" s="24"/>
      <c r="GEQ17" s="24"/>
      <c r="GER17" s="24"/>
      <c r="GES17" s="24"/>
      <c r="GET17" s="24"/>
      <c r="GEU17" s="24"/>
      <c r="GEV17" s="24"/>
      <c r="GEW17" s="24"/>
      <c r="GEX17" s="24"/>
      <c r="GEY17" s="24"/>
      <c r="GEZ17" s="24"/>
      <c r="GFA17" s="24"/>
      <c r="GFB17" s="24"/>
      <c r="GFC17" s="24"/>
      <c r="GFD17" s="24"/>
      <c r="GFE17" s="24"/>
      <c r="GFF17" s="24"/>
      <c r="GFG17" s="24"/>
      <c r="GFH17" s="24"/>
      <c r="GFI17" s="24"/>
      <c r="GFJ17" s="24"/>
      <c r="GFK17" s="24"/>
      <c r="GFL17" s="24"/>
      <c r="GFM17" s="24"/>
      <c r="GFN17" s="24"/>
      <c r="GFO17" s="24"/>
      <c r="GFP17" s="24"/>
      <c r="GFQ17" s="24"/>
      <c r="GFR17" s="24"/>
      <c r="GFS17" s="24"/>
      <c r="GFT17" s="24"/>
      <c r="GFU17" s="24"/>
      <c r="GFV17" s="24"/>
      <c r="GFW17" s="24"/>
      <c r="GFX17" s="24"/>
      <c r="GFY17" s="24"/>
      <c r="GFZ17" s="24"/>
      <c r="GGA17" s="24"/>
      <c r="GGB17" s="24"/>
      <c r="GGC17" s="24"/>
      <c r="GGD17" s="24"/>
      <c r="GGE17" s="24"/>
      <c r="GGF17" s="24"/>
      <c r="GGG17" s="24"/>
      <c r="GGH17" s="24"/>
      <c r="GGI17" s="24"/>
      <c r="GGJ17" s="24"/>
      <c r="GGK17" s="24"/>
      <c r="GGL17" s="24"/>
      <c r="GGM17" s="24"/>
      <c r="GGN17" s="24"/>
      <c r="GGO17" s="24"/>
      <c r="GGP17" s="24"/>
      <c r="GGQ17" s="24"/>
      <c r="GGR17" s="24"/>
      <c r="GGS17" s="24"/>
      <c r="GGT17" s="24"/>
      <c r="GGU17" s="24"/>
      <c r="GGV17" s="24"/>
      <c r="GGW17" s="24"/>
      <c r="GGX17" s="24"/>
      <c r="GGY17" s="24"/>
      <c r="GGZ17" s="24"/>
      <c r="GHA17" s="24"/>
      <c r="GHB17" s="24"/>
      <c r="GHC17" s="24"/>
      <c r="GHD17" s="24"/>
      <c r="GHE17" s="24"/>
      <c r="GHF17" s="24"/>
      <c r="GHG17" s="24"/>
      <c r="GHH17" s="24"/>
      <c r="GHI17" s="24"/>
      <c r="GHJ17" s="24"/>
      <c r="GHK17" s="24"/>
      <c r="GHL17" s="24"/>
      <c r="GHM17" s="24"/>
      <c r="GHN17" s="24"/>
      <c r="GHO17" s="24"/>
      <c r="GHP17" s="24"/>
      <c r="GHQ17" s="24"/>
      <c r="GHR17" s="24"/>
      <c r="GHS17" s="24"/>
      <c r="GHT17" s="24"/>
      <c r="GHU17" s="24"/>
      <c r="GHV17" s="24"/>
      <c r="GHW17" s="24"/>
      <c r="GHX17" s="24"/>
      <c r="GHY17" s="24"/>
      <c r="GHZ17" s="24"/>
      <c r="GIA17" s="24"/>
      <c r="GIB17" s="24"/>
      <c r="GIC17" s="24"/>
      <c r="GID17" s="24"/>
      <c r="GIE17" s="24"/>
      <c r="GIF17" s="24"/>
      <c r="GIG17" s="24"/>
      <c r="GIH17" s="24"/>
      <c r="GII17" s="24"/>
      <c r="GIJ17" s="24"/>
      <c r="GIK17" s="24"/>
      <c r="GIL17" s="24"/>
      <c r="GIM17" s="24"/>
      <c r="GIN17" s="24"/>
      <c r="GIO17" s="24"/>
      <c r="GIP17" s="24"/>
      <c r="GIQ17" s="24"/>
      <c r="GIR17" s="24"/>
      <c r="GIS17" s="24"/>
      <c r="GIT17" s="24"/>
      <c r="GIU17" s="24"/>
      <c r="GIV17" s="24"/>
      <c r="GIW17" s="24"/>
      <c r="GIX17" s="24"/>
      <c r="GIY17" s="24"/>
      <c r="GIZ17" s="24"/>
      <c r="GJA17" s="24"/>
      <c r="GJB17" s="24"/>
      <c r="GJC17" s="24"/>
      <c r="GJD17" s="24"/>
      <c r="GJE17" s="24"/>
      <c r="GJF17" s="24"/>
      <c r="GJG17" s="24"/>
      <c r="GJH17" s="24"/>
      <c r="GJI17" s="24"/>
      <c r="GJJ17" s="24"/>
      <c r="GJK17" s="24"/>
      <c r="GJL17" s="24"/>
      <c r="GJM17" s="24"/>
      <c r="GJN17" s="24"/>
      <c r="GJO17" s="24"/>
      <c r="GJP17" s="24"/>
      <c r="GJQ17" s="24"/>
      <c r="GJR17" s="24"/>
      <c r="GJS17" s="24"/>
      <c r="GJT17" s="24"/>
      <c r="GJU17" s="24"/>
      <c r="GJV17" s="24"/>
      <c r="GJW17" s="24"/>
      <c r="GJX17" s="24"/>
      <c r="GJY17" s="24"/>
      <c r="GJZ17" s="24"/>
      <c r="GKA17" s="24"/>
      <c r="GKB17" s="24"/>
      <c r="GKC17" s="24"/>
      <c r="GKD17" s="24"/>
      <c r="GKE17" s="24"/>
      <c r="GKF17" s="24"/>
      <c r="GKG17" s="24"/>
      <c r="GKH17" s="24"/>
      <c r="GKI17" s="24"/>
      <c r="GKJ17" s="24"/>
      <c r="GKK17" s="24"/>
      <c r="GKL17" s="24"/>
      <c r="GKM17" s="24"/>
      <c r="GKN17" s="24"/>
      <c r="GKO17" s="24"/>
      <c r="GKP17" s="24"/>
      <c r="GKQ17" s="24"/>
      <c r="GKR17" s="24"/>
      <c r="GKS17" s="24"/>
      <c r="GKT17" s="24"/>
      <c r="GKU17" s="24"/>
      <c r="GKV17" s="24"/>
      <c r="GKW17" s="24"/>
      <c r="GKX17" s="24"/>
      <c r="GKY17" s="24"/>
      <c r="GKZ17" s="24"/>
      <c r="GLA17" s="24"/>
      <c r="GLB17" s="24"/>
      <c r="GLC17" s="24"/>
      <c r="GLD17" s="24"/>
      <c r="GLE17" s="24"/>
      <c r="GLF17" s="24"/>
      <c r="GLG17" s="24"/>
      <c r="GLH17" s="24"/>
      <c r="GLI17" s="24"/>
      <c r="GLJ17" s="24"/>
      <c r="GLK17" s="24"/>
      <c r="GLL17" s="24"/>
      <c r="GLM17" s="24"/>
      <c r="GLN17" s="24"/>
      <c r="GLO17" s="24"/>
      <c r="GLP17" s="24"/>
      <c r="GLQ17" s="24"/>
      <c r="GLR17" s="24"/>
      <c r="GLS17" s="24"/>
      <c r="GLT17" s="24"/>
      <c r="GLU17" s="24"/>
      <c r="GLV17" s="24"/>
      <c r="GLW17" s="24"/>
      <c r="GLX17" s="24"/>
      <c r="GLY17" s="24"/>
      <c r="GLZ17" s="24"/>
      <c r="GMA17" s="24"/>
      <c r="GMB17" s="24"/>
      <c r="GMC17" s="24"/>
      <c r="GMD17" s="24"/>
      <c r="GME17" s="24"/>
      <c r="GMF17" s="24"/>
      <c r="GMG17" s="24"/>
      <c r="GMH17" s="24"/>
      <c r="GMI17" s="24"/>
      <c r="GMJ17" s="24"/>
      <c r="GMK17" s="24"/>
      <c r="GML17" s="24"/>
      <c r="GMM17" s="24"/>
      <c r="GMN17" s="24"/>
      <c r="GMO17" s="24"/>
      <c r="GMP17" s="24"/>
      <c r="GMQ17" s="24"/>
      <c r="GMR17" s="24"/>
      <c r="GMS17" s="24"/>
      <c r="GMT17" s="24"/>
      <c r="GMU17" s="24"/>
      <c r="GMV17" s="24"/>
      <c r="GMW17" s="24"/>
      <c r="GMX17" s="24"/>
      <c r="GMY17" s="24"/>
      <c r="GMZ17" s="24"/>
      <c r="GNA17" s="24"/>
      <c r="GNB17" s="24"/>
      <c r="GNC17" s="24"/>
      <c r="GND17" s="24"/>
      <c r="GNE17" s="24"/>
      <c r="GNF17" s="24"/>
      <c r="GNG17" s="24"/>
      <c r="GNH17" s="24"/>
      <c r="GNI17" s="24"/>
      <c r="GNJ17" s="24"/>
      <c r="GNK17" s="24"/>
      <c r="GNL17" s="24"/>
      <c r="GNM17" s="24"/>
      <c r="GNN17" s="24"/>
      <c r="GNO17" s="24"/>
      <c r="GNP17" s="24"/>
      <c r="GNQ17" s="24"/>
      <c r="GNR17" s="24"/>
      <c r="GNS17" s="24"/>
      <c r="GNT17" s="24"/>
      <c r="GNU17" s="24"/>
      <c r="GNV17" s="24"/>
      <c r="GNW17" s="24"/>
      <c r="GNX17" s="24"/>
      <c r="GNY17" s="24"/>
      <c r="GNZ17" s="24"/>
      <c r="GOA17" s="24"/>
      <c r="GOB17" s="24"/>
      <c r="GOC17" s="24"/>
      <c r="GOD17" s="24"/>
      <c r="GOE17" s="24"/>
      <c r="GOF17" s="24"/>
      <c r="GOG17" s="24"/>
      <c r="GOH17" s="24"/>
      <c r="GOI17" s="24"/>
      <c r="GOJ17" s="24"/>
      <c r="GOK17" s="24"/>
      <c r="GOL17" s="24"/>
      <c r="GOM17" s="24"/>
      <c r="GON17" s="24"/>
      <c r="GOO17" s="24"/>
      <c r="GOP17" s="24"/>
      <c r="GOQ17" s="24"/>
      <c r="GOR17" s="24"/>
      <c r="GOS17" s="24"/>
      <c r="GOT17" s="24"/>
      <c r="GOU17" s="24"/>
      <c r="GOV17" s="24"/>
      <c r="GOW17" s="24"/>
      <c r="GOX17" s="24"/>
      <c r="GOY17" s="24"/>
      <c r="GOZ17" s="24"/>
      <c r="GPA17" s="24"/>
      <c r="GPB17" s="24"/>
      <c r="GPC17" s="24"/>
      <c r="GPD17" s="24"/>
      <c r="GPE17" s="24"/>
      <c r="GPF17" s="24"/>
      <c r="GPG17" s="24"/>
      <c r="GPH17" s="24"/>
      <c r="GPI17" s="24"/>
      <c r="GPJ17" s="24"/>
      <c r="GPK17" s="24"/>
      <c r="GPL17" s="24"/>
      <c r="GPM17" s="24"/>
      <c r="GPN17" s="24"/>
      <c r="GPO17" s="24"/>
      <c r="GPP17" s="24"/>
      <c r="GPQ17" s="24"/>
      <c r="GPR17" s="24"/>
      <c r="GPS17" s="24"/>
      <c r="GPT17" s="24"/>
      <c r="GPU17" s="24"/>
      <c r="GPV17" s="24"/>
      <c r="GPW17" s="24"/>
      <c r="GPX17" s="24"/>
      <c r="GPY17" s="24"/>
      <c r="GPZ17" s="24"/>
      <c r="GQA17" s="24"/>
      <c r="GQB17" s="24"/>
      <c r="GQC17" s="24"/>
      <c r="GQD17" s="24"/>
      <c r="GQE17" s="24"/>
      <c r="GQF17" s="24"/>
      <c r="GQG17" s="24"/>
      <c r="GQH17" s="24"/>
      <c r="GQI17" s="24"/>
      <c r="GQJ17" s="24"/>
      <c r="GQK17" s="24"/>
      <c r="GQL17" s="24"/>
      <c r="GQM17" s="24"/>
      <c r="GQN17" s="24"/>
      <c r="GQO17" s="24"/>
      <c r="GQP17" s="24"/>
      <c r="GQQ17" s="24"/>
      <c r="GQR17" s="24"/>
      <c r="GQS17" s="24"/>
      <c r="GQT17" s="24"/>
      <c r="GQU17" s="24"/>
      <c r="GQV17" s="24"/>
      <c r="GQW17" s="24"/>
      <c r="GQX17" s="24"/>
      <c r="GQY17" s="24"/>
      <c r="GQZ17" s="24"/>
      <c r="GRA17" s="24"/>
      <c r="GRB17" s="24"/>
      <c r="GRC17" s="24"/>
      <c r="GRD17" s="24"/>
      <c r="GRE17" s="24"/>
      <c r="GRF17" s="24"/>
      <c r="GRG17" s="24"/>
      <c r="GRH17" s="24"/>
      <c r="GRI17" s="24"/>
      <c r="GRJ17" s="24"/>
      <c r="GRK17" s="24"/>
      <c r="GRL17" s="24"/>
      <c r="GRM17" s="24"/>
      <c r="GRN17" s="24"/>
      <c r="GRO17" s="24"/>
      <c r="GRP17" s="24"/>
      <c r="GRQ17" s="24"/>
      <c r="GRR17" s="24"/>
      <c r="GRS17" s="24"/>
      <c r="GRT17" s="24"/>
      <c r="GRU17" s="24"/>
      <c r="GRV17" s="24"/>
      <c r="GRW17" s="24"/>
      <c r="GRX17" s="24"/>
      <c r="GRY17" s="24"/>
      <c r="GRZ17" s="24"/>
      <c r="GSA17" s="24"/>
      <c r="GSB17" s="24"/>
      <c r="GSC17" s="24"/>
      <c r="GSD17" s="24"/>
      <c r="GSE17" s="24"/>
      <c r="GSF17" s="24"/>
      <c r="GSG17" s="24"/>
      <c r="GSH17" s="24"/>
      <c r="GSI17" s="24"/>
      <c r="GSJ17" s="24"/>
      <c r="GSK17" s="24"/>
      <c r="GSL17" s="24"/>
      <c r="GSM17" s="24"/>
      <c r="GSN17" s="24"/>
      <c r="GSO17" s="24"/>
      <c r="GSP17" s="24"/>
      <c r="GSQ17" s="24"/>
      <c r="GSR17" s="24"/>
      <c r="GSS17" s="24"/>
      <c r="GST17" s="24"/>
      <c r="GSU17" s="24"/>
      <c r="GSV17" s="24"/>
      <c r="GSW17" s="24"/>
      <c r="GSX17" s="24"/>
      <c r="GSY17" s="24"/>
      <c r="GSZ17" s="24"/>
      <c r="GTA17" s="24"/>
      <c r="GTB17" s="24"/>
      <c r="GTC17" s="24"/>
      <c r="GTD17" s="24"/>
      <c r="GTE17" s="24"/>
      <c r="GTF17" s="24"/>
      <c r="GTG17" s="24"/>
      <c r="GTH17" s="24"/>
      <c r="GTI17" s="24"/>
      <c r="GTJ17" s="24"/>
      <c r="GTK17" s="24"/>
      <c r="GTL17" s="24"/>
      <c r="GTM17" s="24"/>
      <c r="GTN17" s="24"/>
      <c r="GTO17" s="24"/>
      <c r="GTP17" s="24"/>
      <c r="GTQ17" s="24"/>
      <c r="GTR17" s="24"/>
      <c r="GTS17" s="24"/>
      <c r="GTT17" s="24"/>
      <c r="GTU17" s="24"/>
      <c r="GTV17" s="24"/>
      <c r="GTW17" s="24"/>
      <c r="GTX17" s="24"/>
      <c r="GTY17" s="24"/>
      <c r="GTZ17" s="24"/>
      <c r="GUA17" s="24"/>
      <c r="GUB17" s="24"/>
      <c r="GUC17" s="24"/>
      <c r="GUD17" s="24"/>
      <c r="GUE17" s="24"/>
      <c r="GUF17" s="24"/>
      <c r="GUG17" s="24"/>
      <c r="GUH17" s="24"/>
      <c r="GUI17" s="24"/>
      <c r="GUJ17" s="24"/>
      <c r="GUK17" s="24"/>
      <c r="GUL17" s="24"/>
      <c r="GUM17" s="24"/>
      <c r="GUN17" s="24"/>
      <c r="GUO17" s="24"/>
      <c r="GUP17" s="24"/>
      <c r="GUQ17" s="24"/>
      <c r="GUR17" s="24"/>
      <c r="GUS17" s="24"/>
      <c r="GUT17" s="24"/>
      <c r="GUU17" s="24"/>
      <c r="GUV17" s="24"/>
      <c r="GUW17" s="24"/>
      <c r="GUX17" s="24"/>
      <c r="GUY17" s="24"/>
      <c r="GUZ17" s="24"/>
      <c r="GVA17" s="24"/>
      <c r="GVB17" s="24"/>
      <c r="GVC17" s="24"/>
      <c r="GVD17" s="24"/>
      <c r="GVE17" s="24"/>
      <c r="GVF17" s="24"/>
      <c r="GVG17" s="24"/>
      <c r="GVH17" s="24"/>
      <c r="GVI17" s="24"/>
      <c r="GVJ17" s="24"/>
      <c r="GVK17" s="24"/>
      <c r="GVL17" s="24"/>
      <c r="GVM17" s="24"/>
      <c r="GVN17" s="24"/>
      <c r="GVO17" s="24"/>
      <c r="GVP17" s="24"/>
      <c r="GVQ17" s="24"/>
      <c r="GVR17" s="24"/>
      <c r="GVS17" s="24"/>
      <c r="GVT17" s="24"/>
      <c r="GVU17" s="24"/>
      <c r="GVV17" s="24"/>
      <c r="GVW17" s="24"/>
      <c r="GVX17" s="24"/>
      <c r="GVY17" s="24"/>
      <c r="GVZ17" s="24"/>
      <c r="GWA17" s="24"/>
      <c r="GWB17" s="24"/>
      <c r="GWC17" s="24"/>
      <c r="GWD17" s="24"/>
      <c r="GWE17" s="24"/>
      <c r="GWF17" s="24"/>
      <c r="GWG17" s="24"/>
      <c r="GWH17" s="24"/>
      <c r="GWI17" s="24"/>
      <c r="GWJ17" s="24"/>
      <c r="GWK17" s="24"/>
      <c r="GWL17" s="24"/>
      <c r="GWM17" s="24"/>
      <c r="GWN17" s="24"/>
      <c r="GWO17" s="24"/>
      <c r="GWP17" s="24"/>
      <c r="GWQ17" s="24"/>
      <c r="GWR17" s="24"/>
      <c r="GWS17" s="24"/>
      <c r="GWT17" s="24"/>
      <c r="GWU17" s="24"/>
      <c r="GWV17" s="24"/>
      <c r="GWW17" s="24"/>
      <c r="GWX17" s="24"/>
      <c r="GWY17" s="24"/>
      <c r="GWZ17" s="24"/>
      <c r="GXA17" s="24"/>
      <c r="GXB17" s="24"/>
      <c r="GXC17" s="24"/>
      <c r="GXD17" s="24"/>
      <c r="GXE17" s="24"/>
      <c r="GXF17" s="24"/>
      <c r="GXG17" s="24"/>
      <c r="GXH17" s="24"/>
      <c r="GXI17" s="24"/>
      <c r="GXJ17" s="24"/>
      <c r="GXK17" s="24"/>
      <c r="GXL17" s="24"/>
      <c r="GXM17" s="24"/>
      <c r="GXN17" s="24"/>
      <c r="GXO17" s="24"/>
      <c r="GXP17" s="24"/>
      <c r="GXQ17" s="24"/>
      <c r="GXR17" s="24"/>
      <c r="GXS17" s="24"/>
      <c r="GXT17" s="24"/>
      <c r="GXU17" s="24"/>
      <c r="GXV17" s="24"/>
      <c r="GXW17" s="24"/>
      <c r="GXX17" s="24"/>
      <c r="GXY17" s="24"/>
      <c r="GXZ17" s="24"/>
      <c r="GYA17" s="24"/>
      <c r="GYB17" s="24"/>
      <c r="GYC17" s="24"/>
      <c r="GYD17" s="24"/>
      <c r="GYE17" s="24"/>
      <c r="GYF17" s="24"/>
      <c r="GYG17" s="24"/>
      <c r="GYH17" s="24"/>
      <c r="GYI17" s="24"/>
      <c r="GYJ17" s="24"/>
      <c r="GYK17" s="24"/>
      <c r="GYL17" s="24"/>
      <c r="GYM17" s="24"/>
      <c r="GYN17" s="24"/>
      <c r="GYO17" s="24"/>
      <c r="GYP17" s="24"/>
      <c r="GYQ17" s="24"/>
      <c r="GYR17" s="24"/>
      <c r="GYS17" s="24"/>
      <c r="GYT17" s="24"/>
      <c r="GYU17" s="24"/>
      <c r="GYV17" s="24"/>
      <c r="GYW17" s="24"/>
      <c r="GYX17" s="24"/>
      <c r="GYY17" s="24"/>
      <c r="GYZ17" s="24"/>
      <c r="GZA17" s="24"/>
      <c r="GZB17" s="24"/>
      <c r="GZC17" s="24"/>
      <c r="GZD17" s="24"/>
      <c r="GZE17" s="24"/>
      <c r="GZF17" s="24"/>
      <c r="GZG17" s="24"/>
      <c r="GZH17" s="24"/>
      <c r="GZI17" s="24"/>
      <c r="GZJ17" s="24"/>
      <c r="GZK17" s="24"/>
      <c r="GZL17" s="24"/>
      <c r="GZM17" s="24"/>
      <c r="GZN17" s="24"/>
      <c r="GZO17" s="24"/>
      <c r="GZP17" s="24"/>
      <c r="GZQ17" s="24"/>
      <c r="GZR17" s="24"/>
      <c r="GZS17" s="24"/>
      <c r="GZT17" s="24"/>
      <c r="GZU17" s="24"/>
      <c r="GZV17" s="24"/>
      <c r="GZW17" s="24"/>
      <c r="GZX17" s="24"/>
      <c r="GZY17" s="24"/>
      <c r="GZZ17" s="24"/>
      <c r="HAA17" s="24"/>
      <c r="HAB17" s="24"/>
      <c r="HAC17" s="24"/>
      <c r="HAD17" s="24"/>
      <c r="HAE17" s="24"/>
      <c r="HAF17" s="24"/>
      <c r="HAG17" s="24"/>
      <c r="HAH17" s="24"/>
      <c r="HAI17" s="24"/>
      <c r="HAJ17" s="24"/>
      <c r="HAK17" s="24"/>
      <c r="HAL17" s="24"/>
      <c r="HAM17" s="24"/>
      <c r="HAN17" s="24"/>
      <c r="HAO17" s="24"/>
      <c r="HAP17" s="24"/>
      <c r="HAQ17" s="24"/>
      <c r="HAR17" s="24"/>
      <c r="HAS17" s="24"/>
      <c r="HAT17" s="24"/>
      <c r="HAU17" s="24"/>
      <c r="HAV17" s="24"/>
      <c r="HAW17" s="24"/>
      <c r="HAX17" s="24"/>
      <c r="HAY17" s="24"/>
      <c r="HAZ17" s="24"/>
      <c r="HBA17" s="24"/>
      <c r="HBB17" s="24"/>
      <c r="HBC17" s="24"/>
      <c r="HBD17" s="24"/>
      <c r="HBE17" s="24"/>
      <c r="HBF17" s="24"/>
      <c r="HBG17" s="24"/>
      <c r="HBH17" s="24"/>
      <c r="HBI17" s="24"/>
      <c r="HBJ17" s="24"/>
      <c r="HBK17" s="24"/>
      <c r="HBL17" s="24"/>
      <c r="HBM17" s="24"/>
      <c r="HBN17" s="24"/>
      <c r="HBO17" s="24"/>
      <c r="HBP17" s="24"/>
      <c r="HBQ17" s="24"/>
      <c r="HBR17" s="24"/>
      <c r="HBS17" s="24"/>
      <c r="HBT17" s="24"/>
      <c r="HBU17" s="24"/>
      <c r="HBV17" s="24"/>
      <c r="HBW17" s="24"/>
      <c r="HBX17" s="24"/>
      <c r="HBY17" s="24"/>
      <c r="HBZ17" s="24"/>
      <c r="HCA17" s="24"/>
      <c r="HCB17" s="24"/>
      <c r="HCC17" s="24"/>
      <c r="HCD17" s="24"/>
      <c r="HCE17" s="24"/>
      <c r="HCF17" s="24"/>
      <c r="HCG17" s="24"/>
      <c r="HCH17" s="24"/>
      <c r="HCI17" s="24"/>
      <c r="HCJ17" s="24"/>
      <c r="HCK17" s="24"/>
      <c r="HCL17" s="24"/>
      <c r="HCM17" s="24"/>
      <c r="HCN17" s="24"/>
      <c r="HCO17" s="24"/>
      <c r="HCP17" s="24"/>
      <c r="HCQ17" s="24"/>
      <c r="HCR17" s="24"/>
      <c r="HCS17" s="24"/>
      <c r="HCT17" s="24"/>
      <c r="HCU17" s="24"/>
      <c r="HCV17" s="24"/>
      <c r="HCW17" s="24"/>
      <c r="HCX17" s="24"/>
      <c r="HCY17" s="24"/>
      <c r="HCZ17" s="24"/>
      <c r="HDA17" s="24"/>
      <c r="HDB17" s="24"/>
      <c r="HDC17" s="24"/>
      <c r="HDD17" s="24"/>
      <c r="HDE17" s="24"/>
      <c r="HDF17" s="24"/>
      <c r="HDG17" s="24"/>
      <c r="HDH17" s="24"/>
      <c r="HDI17" s="24"/>
      <c r="HDJ17" s="24"/>
      <c r="HDK17" s="24"/>
      <c r="HDL17" s="24"/>
      <c r="HDM17" s="24"/>
      <c r="HDN17" s="24"/>
      <c r="HDO17" s="24"/>
      <c r="HDP17" s="24"/>
      <c r="HDQ17" s="24"/>
      <c r="HDR17" s="24"/>
      <c r="HDS17" s="24"/>
      <c r="HDT17" s="24"/>
      <c r="HDU17" s="24"/>
      <c r="HDV17" s="24"/>
      <c r="HDW17" s="24"/>
      <c r="HDX17" s="24"/>
      <c r="HDY17" s="24"/>
      <c r="HDZ17" s="24"/>
      <c r="HEA17" s="24"/>
      <c r="HEB17" s="24"/>
      <c r="HEC17" s="24"/>
      <c r="HED17" s="24"/>
      <c r="HEE17" s="24"/>
      <c r="HEF17" s="24"/>
      <c r="HEG17" s="24"/>
      <c r="HEH17" s="24"/>
      <c r="HEI17" s="24"/>
      <c r="HEJ17" s="24"/>
      <c r="HEK17" s="24"/>
      <c r="HEL17" s="24"/>
      <c r="HEM17" s="24"/>
      <c r="HEN17" s="24"/>
      <c r="HEO17" s="24"/>
      <c r="HEP17" s="24"/>
      <c r="HEQ17" s="24"/>
      <c r="HER17" s="24"/>
      <c r="HES17" s="24"/>
      <c r="HET17" s="24"/>
      <c r="HEU17" s="24"/>
      <c r="HEV17" s="24"/>
      <c r="HEW17" s="24"/>
      <c r="HEX17" s="24"/>
      <c r="HEY17" s="24"/>
      <c r="HEZ17" s="24"/>
      <c r="HFA17" s="24"/>
      <c r="HFB17" s="24"/>
      <c r="HFC17" s="24"/>
      <c r="HFD17" s="24"/>
      <c r="HFE17" s="24"/>
      <c r="HFF17" s="24"/>
      <c r="HFG17" s="24"/>
      <c r="HFH17" s="24"/>
      <c r="HFI17" s="24"/>
      <c r="HFJ17" s="24"/>
      <c r="HFK17" s="24"/>
      <c r="HFL17" s="24"/>
      <c r="HFM17" s="24"/>
      <c r="HFN17" s="24"/>
      <c r="HFO17" s="24"/>
      <c r="HFP17" s="24"/>
      <c r="HFQ17" s="24"/>
      <c r="HFR17" s="24"/>
      <c r="HFS17" s="24"/>
      <c r="HFT17" s="24"/>
      <c r="HFU17" s="24"/>
      <c r="HFV17" s="24"/>
      <c r="HFW17" s="24"/>
      <c r="HFX17" s="24"/>
      <c r="HFY17" s="24"/>
      <c r="HFZ17" s="24"/>
      <c r="HGA17" s="24"/>
      <c r="HGB17" s="24"/>
      <c r="HGC17" s="24"/>
      <c r="HGD17" s="24"/>
      <c r="HGE17" s="24"/>
      <c r="HGF17" s="24"/>
      <c r="HGG17" s="24"/>
      <c r="HGH17" s="24"/>
      <c r="HGI17" s="24"/>
      <c r="HGJ17" s="24"/>
      <c r="HGK17" s="24"/>
      <c r="HGL17" s="24"/>
      <c r="HGM17" s="24"/>
      <c r="HGN17" s="24"/>
      <c r="HGO17" s="24"/>
      <c r="HGP17" s="24"/>
      <c r="HGQ17" s="24"/>
      <c r="HGR17" s="24"/>
      <c r="HGS17" s="24"/>
      <c r="HGT17" s="24"/>
      <c r="HGU17" s="24"/>
      <c r="HGV17" s="24"/>
      <c r="HGW17" s="24"/>
      <c r="HGX17" s="24"/>
      <c r="HGY17" s="24"/>
      <c r="HGZ17" s="24"/>
      <c r="HHA17" s="24"/>
      <c r="HHB17" s="24"/>
      <c r="HHC17" s="24"/>
      <c r="HHD17" s="24"/>
      <c r="HHE17" s="24"/>
      <c r="HHF17" s="24"/>
      <c r="HHG17" s="24"/>
      <c r="HHH17" s="24"/>
      <c r="HHI17" s="24"/>
      <c r="HHJ17" s="24"/>
      <c r="HHK17" s="24"/>
      <c r="HHL17" s="24"/>
      <c r="HHM17" s="24"/>
      <c r="HHN17" s="24"/>
      <c r="HHO17" s="24"/>
      <c r="HHP17" s="24"/>
      <c r="HHQ17" s="24"/>
      <c r="HHR17" s="24"/>
      <c r="HHS17" s="24"/>
      <c r="HHT17" s="24"/>
      <c r="HHU17" s="24"/>
      <c r="HHV17" s="24"/>
      <c r="HHW17" s="24"/>
      <c r="HHX17" s="24"/>
      <c r="HHY17" s="24"/>
      <c r="HHZ17" s="24"/>
      <c r="HIA17" s="24"/>
      <c r="HIB17" s="24"/>
      <c r="HIC17" s="24"/>
      <c r="HID17" s="24"/>
      <c r="HIE17" s="24"/>
      <c r="HIF17" s="24"/>
      <c r="HIG17" s="24"/>
      <c r="HIH17" s="24"/>
      <c r="HII17" s="24"/>
      <c r="HIJ17" s="24"/>
      <c r="HIK17" s="24"/>
      <c r="HIL17" s="24"/>
      <c r="HIM17" s="24"/>
      <c r="HIN17" s="24"/>
      <c r="HIO17" s="24"/>
      <c r="HIP17" s="24"/>
      <c r="HIQ17" s="24"/>
      <c r="HIR17" s="24"/>
      <c r="HIS17" s="24"/>
      <c r="HIT17" s="24"/>
      <c r="HIU17" s="24"/>
      <c r="HIV17" s="24"/>
      <c r="HIW17" s="24"/>
      <c r="HIX17" s="24"/>
      <c r="HIY17" s="24"/>
      <c r="HIZ17" s="24"/>
      <c r="HJA17" s="24"/>
      <c r="HJB17" s="24"/>
      <c r="HJC17" s="24"/>
      <c r="HJD17" s="24"/>
      <c r="HJE17" s="24"/>
      <c r="HJF17" s="24"/>
      <c r="HJG17" s="24"/>
      <c r="HJH17" s="24"/>
      <c r="HJI17" s="24"/>
      <c r="HJJ17" s="24"/>
      <c r="HJK17" s="24"/>
      <c r="HJL17" s="24"/>
      <c r="HJM17" s="24"/>
      <c r="HJN17" s="24"/>
      <c r="HJO17" s="24"/>
      <c r="HJP17" s="24"/>
      <c r="HJQ17" s="24"/>
      <c r="HJR17" s="24"/>
      <c r="HJS17" s="24"/>
      <c r="HJT17" s="24"/>
      <c r="HJU17" s="24"/>
      <c r="HJV17" s="24"/>
      <c r="HJW17" s="24"/>
      <c r="HJX17" s="24"/>
      <c r="HJY17" s="24"/>
      <c r="HJZ17" s="24"/>
      <c r="HKA17" s="24"/>
      <c r="HKB17" s="24"/>
      <c r="HKC17" s="24"/>
      <c r="HKD17" s="24"/>
      <c r="HKE17" s="24"/>
      <c r="HKF17" s="24"/>
      <c r="HKG17" s="24"/>
      <c r="HKH17" s="24"/>
      <c r="HKI17" s="24"/>
      <c r="HKJ17" s="24"/>
      <c r="HKK17" s="24"/>
      <c r="HKL17" s="24"/>
      <c r="HKM17" s="24"/>
      <c r="HKN17" s="24"/>
      <c r="HKO17" s="24"/>
      <c r="HKP17" s="24"/>
      <c r="HKQ17" s="24"/>
      <c r="HKR17" s="24"/>
      <c r="HKS17" s="24"/>
      <c r="HKT17" s="24"/>
      <c r="HKU17" s="24"/>
      <c r="HKV17" s="24"/>
      <c r="HKW17" s="24"/>
      <c r="HKX17" s="24"/>
      <c r="HKY17" s="24"/>
      <c r="HKZ17" s="24"/>
      <c r="HLA17" s="24"/>
      <c r="HLB17" s="24"/>
      <c r="HLC17" s="24"/>
      <c r="HLD17" s="24"/>
      <c r="HLE17" s="24"/>
      <c r="HLF17" s="24"/>
      <c r="HLG17" s="24"/>
      <c r="HLH17" s="24"/>
      <c r="HLI17" s="24"/>
      <c r="HLJ17" s="24"/>
      <c r="HLK17" s="24"/>
      <c r="HLL17" s="24"/>
      <c r="HLM17" s="24"/>
      <c r="HLN17" s="24"/>
      <c r="HLO17" s="24"/>
      <c r="HLP17" s="24"/>
      <c r="HLQ17" s="24"/>
      <c r="HLR17" s="24"/>
      <c r="HLS17" s="24"/>
      <c r="HLT17" s="24"/>
      <c r="HLU17" s="24"/>
      <c r="HLV17" s="24"/>
      <c r="HLW17" s="24"/>
      <c r="HLX17" s="24"/>
      <c r="HLY17" s="24"/>
      <c r="HLZ17" s="24"/>
      <c r="HMA17" s="24"/>
      <c r="HMB17" s="24"/>
      <c r="HMC17" s="24"/>
      <c r="HMD17" s="24"/>
      <c r="HME17" s="24"/>
      <c r="HMF17" s="24"/>
      <c r="HMG17" s="24"/>
      <c r="HMH17" s="24"/>
      <c r="HMI17" s="24"/>
      <c r="HMJ17" s="24"/>
      <c r="HMK17" s="24"/>
      <c r="HML17" s="24"/>
      <c r="HMM17" s="24"/>
      <c r="HMN17" s="24"/>
      <c r="HMO17" s="24"/>
      <c r="HMP17" s="24"/>
      <c r="HMQ17" s="24"/>
      <c r="HMR17" s="24"/>
      <c r="HMS17" s="24"/>
      <c r="HMT17" s="24"/>
      <c r="HMU17" s="24"/>
      <c r="HMV17" s="24"/>
      <c r="HMW17" s="24"/>
      <c r="HMX17" s="24"/>
      <c r="HMY17" s="24"/>
      <c r="HMZ17" s="24"/>
      <c r="HNA17" s="24"/>
      <c r="HNB17" s="24"/>
      <c r="HNC17" s="24"/>
      <c r="HND17" s="24"/>
      <c r="HNE17" s="24"/>
      <c r="HNF17" s="24"/>
      <c r="HNG17" s="24"/>
      <c r="HNH17" s="24"/>
      <c r="HNI17" s="24"/>
      <c r="HNJ17" s="24"/>
      <c r="HNK17" s="24"/>
      <c r="HNL17" s="24"/>
      <c r="HNM17" s="24"/>
      <c r="HNN17" s="24"/>
      <c r="HNO17" s="24"/>
      <c r="HNP17" s="24"/>
      <c r="HNQ17" s="24"/>
      <c r="HNR17" s="24"/>
      <c r="HNS17" s="24"/>
      <c r="HNT17" s="24"/>
      <c r="HNU17" s="24"/>
      <c r="HNV17" s="24"/>
      <c r="HNW17" s="24"/>
      <c r="HNX17" s="24"/>
      <c r="HNY17" s="24"/>
      <c r="HNZ17" s="24"/>
      <c r="HOA17" s="24"/>
      <c r="HOB17" s="24"/>
      <c r="HOC17" s="24"/>
      <c r="HOD17" s="24"/>
      <c r="HOE17" s="24"/>
      <c r="HOF17" s="24"/>
      <c r="HOG17" s="24"/>
      <c r="HOH17" s="24"/>
      <c r="HOI17" s="24"/>
      <c r="HOJ17" s="24"/>
      <c r="HOK17" s="24"/>
      <c r="HOL17" s="24"/>
      <c r="HOM17" s="24"/>
      <c r="HON17" s="24"/>
      <c r="HOO17" s="24"/>
      <c r="HOP17" s="24"/>
      <c r="HOQ17" s="24"/>
      <c r="HOR17" s="24"/>
      <c r="HOS17" s="24"/>
      <c r="HOT17" s="24"/>
      <c r="HOU17" s="24"/>
      <c r="HOV17" s="24"/>
      <c r="HOW17" s="24"/>
      <c r="HOX17" s="24"/>
      <c r="HOY17" s="24"/>
      <c r="HOZ17" s="24"/>
      <c r="HPA17" s="24"/>
      <c r="HPB17" s="24"/>
      <c r="HPC17" s="24"/>
      <c r="HPD17" s="24"/>
      <c r="HPE17" s="24"/>
      <c r="HPF17" s="24"/>
      <c r="HPG17" s="24"/>
      <c r="HPH17" s="24"/>
      <c r="HPI17" s="24"/>
      <c r="HPJ17" s="24"/>
      <c r="HPK17" s="24"/>
      <c r="HPL17" s="24"/>
      <c r="HPM17" s="24"/>
      <c r="HPN17" s="24"/>
      <c r="HPO17" s="24"/>
      <c r="HPP17" s="24"/>
      <c r="HPQ17" s="24"/>
      <c r="HPR17" s="24"/>
      <c r="HPS17" s="24"/>
      <c r="HPT17" s="24"/>
      <c r="HPU17" s="24"/>
      <c r="HPV17" s="24"/>
      <c r="HPW17" s="24"/>
      <c r="HPX17" s="24"/>
      <c r="HPY17" s="24"/>
      <c r="HPZ17" s="24"/>
      <c r="HQA17" s="24"/>
      <c r="HQB17" s="24"/>
      <c r="HQC17" s="24"/>
      <c r="HQD17" s="24"/>
      <c r="HQE17" s="24"/>
      <c r="HQF17" s="24"/>
      <c r="HQG17" s="24"/>
      <c r="HQH17" s="24"/>
      <c r="HQI17" s="24"/>
      <c r="HQJ17" s="24"/>
      <c r="HQK17" s="24"/>
      <c r="HQL17" s="24"/>
      <c r="HQM17" s="24"/>
      <c r="HQN17" s="24"/>
      <c r="HQO17" s="24"/>
      <c r="HQP17" s="24"/>
      <c r="HQQ17" s="24"/>
      <c r="HQR17" s="24"/>
      <c r="HQS17" s="24"/>
      <c r="HQT17" s="24"/>
      <c r="HQU17" s="24"/>
      <c r="HQV17" s="24"/>
      <c r="HQW17" s="24"/>
      <c r="HQX17" s="24"/>
      <c r="HQY17" s="24"/>
      <c r="HQZ17" s="24"/>
      <c r="HRA17" s="24"/>
      <c r="HRB17" s="24"/>
      <c r="HRC17" s="24"/>
      <c r="HRD17" s="24"/>
      <c r="HRE17" s="24"/>
      <c r="HRF17" s="24"/>
      <c r="HRG17" s="24"/>
      <c r="HRH17" s="24"/>
      <c r="HRI17" s="24"/>
      <c r="HRJ17" s="24"/>
      <c r="HRK17" s="24"/>
      <c r="HRL17" s="24"/>
      <c r="HRM17" s="24"/>
      <c r="HRN17" s="24"/>
      <c r="HRO17" s="24"/>
      <c r="HRP17" s="24"/>
      <c r="HRQ17" s="24"/>
      <c r="HRR17" s="24"/>
      <c r="HRS17" s="24"/>
      <c r="HRT17" s="24"/>
      <c r="HRU17" s="24"/>
      <c r="HRV17" s="24"/>
      <c r="HRW17" s="24"/>
      <c r="HRX17" s="24"/>
      <c r="HRY17" s="24"/>
      <c r="HRZ17" s="24"/>
      <c r="HSA17" s="24"/>
      <c r="HSB17" s="24"/>
      <c r="HSC17" s="24"/>
      <c r="HSD17" s="24"/>
      <c r="HSE17" s="24"/>
      <c r="HSF17" s="24"/>
      <c r="HSG17" s="24"/>
      <c r="HSH17" s="24"/>
      <c r="HSI17" s="24"/>
      <c r="HSJ17" s="24"/>
      <c r="HSK17" s="24"/>
      <c r="HSL17" s="24"/>
      <c r="HSM17" s="24"/>
      <c r="HSN17" s="24"/>
      <c r="HSO17" s="24"/>
      <c r="HSP17" s="24"/>
      <c r="HSQ17" s="24"/>
      <c r="HSR17" s="24"/>
      <c r="HSS17" s="24"/>
      <c r="HST17" s="24"/>
      <c r="HSU17" s="24"/>
      <c r="HSV17" s="24"/>
      <c r="HSW17" s="24"/>
      <c r="HSX17" s="24"/>
      <c r="HSY17" s="24"/>
      <c r="HSZ17" s="24"/>
      <c r="HTA17" s="24"/>
      <c r="HTB17" s="24"/>
      <c r="HTC17" s="24"/>
      <c r="HTD17" s="24"/>
      <c r="HTE17" s="24"/>
      <c r="HTF17" s="24"/>
      <c r="HTG17" s="24"/>
      <c r="HTH17" s="24"/>
      <c r="HTI17" s="24"/>
      <c r="HTJ17" s="24"/>
      <c r="HTK17" s="24"/>
      <c r="HTL17" s="24"/>
      <c r="HTM17" s="24"/>
      <c r="HTN17" s="24"/>
      <c r="HTO17" s="24"/>
      <c r="HTP17" s="24"/>
      <c r="HTQ17" s="24"/>
      <c r="HTR17" s="24"/>
      <c r="HTS17" s="24"/>
      <c r="HTT17" s="24"/>
      <c r="HTU17" s="24"/>
      <c r="HTV17" s="24"/>
      <c r="HTW17" s="24"/>
      <c r="HTX17" s="24"/>
      <c r="HTY17" s="24"/>
      <c r="HTZ17" s="24"/>
      <c r="HUA17" s="24"/>
      <c r="HUB17" s="24"/>
      <c r="HUC17" s="24"/>
      <c r="HUD17" s="24"/>
      <c r="HUE17" s="24"/>
      <c r="HUF17" s="24"/>
      <c r="HUG17" s="24"/>
      <c r="HUH17" s="24"/>
      <c r="HUI17" s="24"/>
      <c r="HUJ17" s="24"/>
      <c r="HUK17" s="24"/>
      <c r="HUL17" s="24"/>
      <c r="HUM17" s="24"/>
      <c r="HUN17" s="24"/>
      <c r="HUO17" s="24"/>
      <c r="HUP17" s="24"/>
      <c r="HUQ17" s="24"/>
      <c r="HUR17" s="24"/>
      <c r="HUS17" s="24"/>
      <c r="HUT17" s="24"/>
      <c r="HUU17" s="24"/>
      <c r="HUV17" s="24"/>
      <c r="HUW17" s="24"/>
      <c r="HUX17" s="24"/>
      <c r="HUY17" s="24"/>
      <c r="HUZ17" s="24"/>
      <c r="HVA17" s="24"/>
      <c r="HVB17" s="24"/>
      <c r="HVC17" s="24"/>
      <c r="HVD17" s="24"/>
      <c r="HVE17" s="24"/>
      <c r="HVF17" s="24"/>
      <c r="HVG17" s="24"/>
      <c r="HVH17" s="24"/>
      <c r="HVI17" s="24"/>
      <c r="HVJ17" s="24"/>
      <c r="HVK17" s="24"/>
      <c r="HVL17" s="24"/>
      <c r="HVM17" s="24"/>
      <c r="HVN17" s="24"/>
      <c r="HVO17" s="24"/>
      <c r="HVP17" s="24"/>
      <c r="HVQ17" s="24"/>
      <c r="HVR17" s="24"/>
      <c r="HVS17" s="24"/>
      <c r="HVT17" s="24"/>
      <c r="HVU17" s="24"/>
      <c r="HVV17" s="24"/>
      <c r="HVW17" s="24"/>
      <c r="HVX17" s="24"/>
      <c r="HVY17" s="24"/>
      <c r="HVZ17" s="24"/>
      <c r="HWA17" s="24"/>
      <c r="HWB17" s="24"/>
      <c r="HWC17" s="24"/>
      <c r="HWD17" s="24"/>
      <c r="HWE17" s="24"/>
      <c r="HWF17" s="24"/>
      <c r="HWG17" s="24"/>
      <c r="HWH17" s="24"/>
      <c r="HWI17" s="24"/>
      <c r="HWJ17" s="24"/>
      <c r="HWK17" s="24"/>
      <c r="HWL17" s="24"/>
      <c r="HWM17" s="24"/>
      <c r="HWN17" s="24"/>
      <c r="HWO17" s="24"/>
      <c r="HWP17" s="24"/>
      <c r="HWQ17" s="24"/>
      <c r="HWR17" s="24"/>
      <c r="HWS17" s="24"/>
      <c r="HWT17" s="24"/>
      <c r="HWU17" s="24"/>
      <c r="HWV17" s="24"/>
      <c r="HWW17" s="24"/>
      <c r="HWX17" s="24"/>
      <c r="HWY17" s="24"/>
      <c r="HWZ17" s="24"/>
      <c r="HXA17" s="24"/>
      <c r="HXB17" s="24"/>
      <c r="HXC17" s="24"/>
      <c r="HXD17" s="24"/>
      <c r="HXE17" s="24"/>
      <c r="HXF17" s="24"/>
      <c r="HXG17" s="24"/>
      <c r="HXH17" s="24"/>
      <c r="HXI17" s="24"/>
      <c r="HXJ17" s="24"/>
      <c r="HXK17" s="24"/>
      <c r="HXL17" s="24"/>
      <c r="HXM17" s="24"/>
      <c r="HXN17" s="24"/>
      <c r="HXO17" s="24"/>
      <c r="HXP17" s="24"/>
      <c r="HXQ17" s="24"/>
      <c r="HXR17" s="24"/>
      <c r="HXS17" s="24"/>
      <c r="HXT17" s="24"/>
      <c r="HXU17" s="24"/>
      <c r="HXV17" s="24"/>
      <c r="HXW17" s="24"/>
      <c r="HXX17" s="24"/>
      <c r="HXY17" s="24"/>
      <c r="HXZ17" s="24"/>
      <c r="HYA17" s="24"/>
      <c r="HYB17" s="24"/>
      <c r="HYC17" s="24"/>
      <c r="HYD17" s="24"/>
      <c r="HYE17" s="24"/>
      <c r="HYF17" s="24"/>
      <c r="HYG17" s="24"/>
      <c r="HYH17" s="24"/>
      <c r="HYI17" s="24"/>
      <c r="HYJ17" s="24"/>
      <c r="HYK17" s="24"/>
      <c r="HYL17" s="24"/>
      <c r="HYM17" s="24"/>
      <c r="HYN17" s="24"/>
      <c r="HYO17" s="24"/>
      <c r="HYP17" s="24"/>
      <c r="HYQ17" s="24"/>
      <c r="HYR17" s="24"/>
      <c r="HYS17" s="24"/>
      <c r="HYT17" s="24"/>
      <c r="HYU17" s="24"/>
      <c r="HYV17" s="24"/>
      <c r="HYW17" s="24"/>
      <c r="HYX17" s="24"/>
      <c r="HYY17" s="24"/>
      <c r="HYZ17" s="24"/>
      <c r="HZA17" s="24"/>
      <c r="HZB17" s="24"/>
      <c r="HZC17" s="24"/>
      <c r="HZD17" s="24"/>
      <c r="HZE17" s="24"/>
      <c r="HZF17" s="24"/>
      <c r="HZG17" s="24"/>
      <c r="HZH17" s="24"/>
      <c r="HZI17" s="24"/>
      <c r="HZJ17" s="24"/>
      <c r="HZK17" s="24"/>
      <c r="HZL17" s="24"/>
      <c r="HZM17" s="24"/>
      <c r="HZN17" s="24"/>
      <c r="HZO17" s="24"/>
      <c r="HZP17" s="24"/>
      <c r="HZQ17" s="24"/>
      <c r="HZR17" s="24"/>
      <c r="HZS17" s="24"/>
      <c r="HZT17" s="24"/>
      <c r="HZU17" s="24"/>
      <c r="HZV17" s="24"/>
      <c r="HZW17" s="24"/>
      <c r="HZX17" s="24"/>
      <c r="HZY17" s="24"/>
      <c r="HZZ17" s="24"/>
      <c r="IAA17" s="24"/>
      <c r="IAB17" s="24"/>
      <c r="IAC17" s="24"/>
      <c r="IAD17" s="24"/>
      <c r="IAE17" s="24"/>
      <c r="IAF17" s="24"/>
      <c r="IAG17" s="24"/>
      <c r="IAH17" s="24"/>
      <c r="IAI17" s="24"/>
      <c r="IAJ17" s="24"/>
      <c r="IAK17" s="24"/>
      <c r="IAL17" s="24"/>
      <c r="IAM17" s="24"/>
      <c r="IAN17" s="24"/>
      <c r="IAO17" s="24"/>
      <c r="IAP17" s="24"/>
      <c r="IAQ17" s="24"/>
      <c r="IAR17" s="24"/>
      <c r="IAS17" s="24"/>
      <c r="IAT17" s="24"/>
      <c r="IAU17" s="24"/>
      <c r="IAV17" s="24"/>
      <c r="IAW17" s="24"/>
      <c r="IAX17" s="24"/>
      <c r="IAY17" s="24"/>
      <c r="IAZ17" s="24"/>
      <c r="IBA17" s="24"/>
      <c r="IBB17" s="24"/>
      <c r="IBC17" s="24"/>
      <c r="IBD17" s="24"/>
      <c r="IBE17" s="24"/>
      <c r="IBF17" s="24"/>
      <c r="IBG17" s="24"/>
      <c r="IBH17" s="24"/>
      <c r="IBI17" s="24"/>
      <c r="IBJ17" s="24"/>
      <c r="IBK17" s="24"/>
      <c r="IBL17" s="24"/>
      <c r="IBM17" s="24"/>
      <c r="IBN17" s="24"/>
      <c r="IBO17" s="24"/>
      <c r="IBP17" s="24"/>
      <c r="IBQ17" s="24"/>
      <c r="IBR17" s="24"/>
      <c r="IBS17" s="24"/>
      <c r="IBT17" s="24"/>
      <c r="IBU17" s="24"/>
      <c r="IBV17" s="24"/>
      <c r="IBW17" s="24"/>
      <c r="IBX17" s="24"/>
      <c r="IBY17" s="24"/>
      <c r="IBZ17" s="24"/>
      <c r="ICA17" s="24"/>
      <c r="ICB17" s="24"/>
      <c r="ICC17" s="24"/>
      <c r="ICD17" s="24"/>
      <c r="ICE17" s="24"/>
      <c r="ICF17" s="24"/>
      <c r="ICG17" s="24"/>
      <c r="ICH17" s="24"/>
      <c r="ICI17" s="24"/>
      <c r="ICJ17" s="24"/>
      <c r="ICK17" s="24"/>
      <c r="ICL17" s="24"/>
      <c r="ICM17" s="24"/>
      <c r="ICN17" s="24"/>
      <c r="ICO17" s="24"/>
      <c r="ICP17" s="24"/>
      <c r="ICQ17" s="24"/>
      <c r="ICR17" s="24"/>
      <c r="ICS17" s="24"/>
      <c r="ICT17" s="24"/>
      <c r="ICU17" s="24"/>
      <c r="ICV17" s="24"/>
      <c r="ICW17" s="24"/>
      <c r="ICX17" s="24"/>
      <c r="ICY17" s="24"/>
      <c r="ICZ17" s="24"/>
      <c r="IDA17" s="24"/>
      <c r="IDB17" s="24"/>
      <c r="IDC17" s="24"/>
      <c r="IDD17" s="24"/>
      <c r="IDE17" s="24"/>
      <c r="IDF17" s="24"/>
      <c r="IDG17" s="24"/>
      <c r="IDH17" s="24"/>
      <c r="IDI17" s="24"/>
      <c r="IDJ17" s="24"/>
      <c r="IDK17" s="24"/>
      <c r="IDL17" s="24"/>
      <c r="IDM17" s="24"/>
      <c r="IDN17" s="24"/>
      <c r="IDO17" s="24"/>
      <c r="IDP17" s="24"/>
      <c r="IDQ17" s="24"/>
      <c r="IDR17" s="24"/>
      <c r="IDS17" s="24"/>
      <c r="IDT17" s="24"/>
      <c r="IDU17" s="24"/>
      <c r="IDV17" s="24"/>
      <c r="IDW17" s="24"/>
      <c r="IDX17" s="24"/>
      <c r="IDY17" s="24"/>
      <c r="IDZ17" s="24"/>
      <c r="IEA17" s="24"/>
      <c r="IEB17" s="24"/>
      <c r="IEC17" s="24"/>
      <c r="IED17" s="24"/>
      <c r="IEE17" s="24"/>
      <c r="IEF17" s="24"/>
      <c r="IEG17" s="24"/>
      <c r="IEH17" s="24"/>
      <c r="IEI17" s="24"/>
      <c r="IEJ17" s="24"/>
      <c r="IEK17" s="24"/>
      <c r="IEL17" s="24"/>
      <c r="IEM17" s="24"/>
      <c r="IEN17" s="24"/>
      <c r="IEO17" s="24"/>
      <c r="IEP17" s="24"/>
      <c r="IEQ17" s="24"/>
      <c r="IER17" s="24"/>
      <c r="IES17" s="24"/>
      <c r="IET17" s="24"/>
      <c r="IEU17" s="24"/>
      <c r="IEV17" s="24"/>
      <c r="IEW17" s="24"/>
      <c r="IEX17" s="24"/>
      <c r="IEY17" s="24"/>
      <c r="IEZ17" s="24"/>
      <c r="IFA17" s="24"/>
      <c r="IFB17" s="24"/>
      <c r="IFC17" s="24"/>
      <c r="IFD17" s="24"/>
      <c r="IFE17" s="24"/>
      <c r="IFF17" s="24"/>
      <c r="IFG17" s="24"/>
      <c r="IFH17" s="24"/>
      <c r="IFI17" s="24"/>
      <c r="IFJ17" s="24"/>
      <c r="IFK17" s="24"/>
      <c r="IFL17" s="24"/>
      <c r="IFM17" s="24"/>
      <c r="IFN17" s="24"/>
      <c r="IFO17" s="24"/>
      <c r="IFP17" s="24"/>
      <c r="IFQ17" s="24"/>
      <c r="IFR17" s="24"/>
      <c r="IFS17" s="24"/>
      <c r="IFT17" s="24"/>
      <c r="IFU17" s="24"/>
      <c r="IFV17" s="24"/>
      <c r="IFW17" s="24"/>
      <c r="IFX17" s="24"/>
      <c r="IFY17" s="24"/>
      <c r="IFZ17" s="24"/>
      <c r="IGA17" s="24"/>
      <c r="IGB17" s="24"/>
      <c r="IGC17" s="24"/>
      <c r="IGD17" s="24"/>
      <c r="IGE17" s="24"/>
      <c r="IGF17" s="24"/>
      <c r="IGG17" s="24"/>
      <c r="IGH17" s="24"/>
      <c r="IGI17" s="24"/>
      <c r="IGJ17" s="24"/>
      <c r="IGK17" s="24"/>
      <c r="IGL17" s="24"/>
      <c r="IGM17" s="24"/>
      <c r="IGN17" s="24"/>
      <c r="IGO17" s="24"/>
      <c r="IGP17" s="24"/>
      <c r="IGQ17" s="24"/>
      <c r="IGR17" s="24"/>
      <c r="IGS17" s="24"/>
      <c r="IGT17" s="24"/>
      <c r="IGU17" s="24"/>
      <c r="IGV17" s="24"/>
      <c r="IGW17" s="24"/>
      <c r="IGX17" s="24"/>
      <c r="IGY17" s="24"/>
      <c r="IGZ17" s="24"/>
      <c r="IHA17" s="24"/>
      <c r="IHB17" s="24"/>
      <c r="IHC17" s="24"/>
      <c r="IHD17" s="24"/>
      <c r="IHE17" s="24"/>
      <c r="IHF17" s="24"/>
      <c r="IHG17" s="24"/>
      <c r="IHH17" s="24"/>
      <c r="IHI17" s="24"/>
      <c r="IHJ17" s="24"/>
      <c r="IHK17" s="24"/>
      <c r="IHL17" s="24"/>
      <c r="IHM17" s="24"/>
      <c r="IHN17" s="24"/>
      <c r="IHO17" s="24"/>
      <c r="IHP17" s="24"/>
      <c r="IHQ17" s="24"/>
      <c r="IHR17" s="24"/>
      <c r="IHS17" s="24"/>
      <c r="IHT17" s="24"/>
      <c r="IHU17" s="24"/>
      <c r="IHV17" s="24"/>
      <c r="IHW17" s="24"/>
      <c r="IHX17" s="24"/>
      <c r="IHY17" s="24"/>
      <c r="IHZ17" s="24"/>
      <c r="IIA17" s="24"/>
      <c r="IIB17" s="24"/>
      <c r="IIC17" s="24"/>
      <c r="IID17" s="24"/>
      <c r="IIE17" s="24"/>
      <c r="IIF17" s="24"/>
      <c r="IIG17" s="24"/>
      <c r="IIH17" s="24"/>
      <c r="III17" s="24"/>
      <c r="IIJ17" s="24"/>
      <c r="IIK17" s="24"/>
      <c r="IIL17" s="24"/>
      <c r="IIM17" s="24"/>
      <c r="IIN17" s="24"/>
      <c r="IIO17" s="24"/>
      <c r="IIP17" s="24"/>
      <c r="IIQ17" s="24"/>
      <c r="IIR17" s="24"/>
      <c r="IIS17" s="24"/>
      <c r="IIT17" s="24"/>
      <c r="IIU17" s="24"/>
      <c r="IIV17" s="24"/>
      <c r="IIW17" s="24"/>
      <c r="IIX17" s="24"/>
      <c r="IIY17" s="24"/>
      <c r="IIZ17" s="24"/>
      <c r="IJA17" s="24"/>
      <c r="IJB17" s="24"/>
      <c r="IJC17" s="24"/>
      <c r="IJD17" s="24"/>
      <c r="IJE17" s="24"/>
      <c r="IJF17" s="24"/>
      <c r="IJG17" s="24"/>
      <c r="IJH17" s="24"/>
      <c r="IJI17" s="24"/>
      <c r="IJJ17" s="24"/>
      <c r="IJK17" s="24"/>
      <c r="IJL17" s="24"/>
      <c r="IJM17" s="24"/>
      <c r="IJN17" s="24"/>
      <c r="IJO17" s="24"/>
      <c r="IJP17" s="24"/>
      <c r="IJQ17" s="24"/>
      <c r="IJR17" s="24"/>
      <c r="IJS17" s="24"/>
      <c r="IJT17" s="24"/>
      <c r="IJU17" s="24"/>
      <c r="IJV17" s="24"/>
      <c r="IJW17" s="24"/>
      <c r="IJX17" s="24"/>
      <c r="IJY17" s="24"/>
      <c r="IJZ17" s="24"/>
      <c r="IKA17" s="24"/>
      <c r="IKB17" s="24"/>
      <c r="IKC17" s="24"/>
      <c r="IKD17" s="24"/>
      <c r="IKE17" s="24"/>
      <c r="IKF17" s="24"/>
      <c r="IKG17" s="24"/>
      <c r="IKH17" s="24"/>
      <c r="IKI17" s="24"/>
      <c r="IKJ17" s="24"/>
      <c r="IKK17" s="24"/>
      <c r="IKL17" s="24"/>
      <c r="IKM17" s="24"/>
      <c r="IKN17" s="24"/>
      <c r="IKO17" s="24"/>
      <c r="IKP17" s="24"/>
      <c r="IKQ17" s="24"/>
      <c r="IKR17" s="24"/>
      <c r="IKS17" s="24"/>
      <c r="IKT17" s="24"/>
      <c r="IKU17" s="24"/>
      <c r="IKV17" s="24"/>
      <c r="IKW17" s="24"/>
      <c r="IKX17" s="24"/>
      <c r="IKY17" s="24"/>
      <c r="IKZ17" s="24"/>
      <c r="ILA17" s="24"/>
      <c r="ILB17" s="24"/>
      <c r="ILC17" s="24"/>
      <c r="ILD17" s="24"/>
      <c r="ILE17" s="24"/>
      <c r="ILF17" s="24"/>
      <c r="ILG17" s="24"/>
      <c r="ILH17" s="24"/>
      <c r="ILI17" s="24"/>
      <c r="ILJ17" s="24"/>
      <c r="ILK17" s="24"/>
      <c r="ILL17" s="24"/>
      <c r="ILM17" s="24"/>
      <c r="ILN17" s="24"/>
      <c r="ILO17" s="24"/>
      <c r="ILP17" s="24"/>
      <c r="ILQ17" s="24"/>
      <c r="ILR17" s="24"/>
      <c r="ILS17" s="24"/>
      <c r="ILT17" s="24"/>
      <c r="ILU17" s="24"/>
      <c r="ILV17" s="24"/>
      <c r="ILW17" s="24"/>
      <c r="ILX17" s="24"/>
      <c r="ILY17" s="24"/>
      <c r="ILZ17" s="24"/>
      <c r="IMA17" s="24"/>
      <c r="IMB17" s="24"/>
      <c r="IMC17" s="24"/>
      <c r="IMD17" s="24"/>
      <c r="IME17" s="24"/>
      <c r="IMF17" s="24"/>
      <c r="IMG17" s="24"/>
      <c r="IMH17" s="24"/>
      <c r="IMI17" s="24"/>
      <c r="IMJ17" s="24"/>
      <c r="IMK17" s="24"/>
      <c r="IML17" s="24"/>
      <c r="IMM17" s="24"/>
      <c r="IMN17" s="24"/>
      <c r="IMO17" s="24"/>
      <c r="IMP17" s="24"/>
      <c r="IMQ17" s="24"/>
      <c r="IMR17" s="24"/>
      <c r="IMS17" s="24"/>
      <c r="IMT17" s="24"/>
      <c r="IMU17" s="24"/>
      <c r="IMV17" s="24"/>
      <c r="IMW17" s="24"/>
      <c r="IMX17" s="24"/>
      <c r="IMY17" s="24"/>
      <c r="IMZ17" s="24"/>
      <c r="INA17" s="24"/>
      <c r="INB17" s="24"/>
      <c r="INC17" s="24"/>
      <c r="IND17" s="24"/>
      <c r="INE17" s="24"/>
      <c r="INF17" s="24"/>
      <c r="ING17" s="24"/>
      <c r="INH17" s="24"/>
      <c r="INI17" s="24"/>
      <c r="INJ17" s="24"/>
      <c r="INK17" s="24"/>
      <c r="INL17" s="24"/>
      <c r="INM17" s="24"/>
      <c r="INN17" s="24"/>
      <c r="INO17" s="24"/>
      <c r="INP17" s="24"/>
      <c r="INQ17" s="24"/>
      <c r="INR17" s="24"/>
      <c r="INS17" s="24"/>
      <c r="INT17" s="24"/>
      <c r="INU17" s="24"/>
      <c r="INV17" s="24"/>
      <c r="INW17" s="24"/>
      <c r="INX17" s="24"/>
      <c r="INY17" s="24"/>
      <c r="INZ17" s="24"/>
      <c r="IOA17" s="24"/>
      <c r="IOB17" s="24"/>
      <c r="IOC17" s="24"/>
      <c r="IOD17" s="24"/>
      <c r="IOE17" s="24"/>
      <c r="IOF17" s="24"/>
      <c r="IOG17" s="24"/>
      <c r="IOH17" s="24"/>
      <c r="IOI17" s="24"/>
      <c r="IOJ17" s="24"/>
      <c r="IOK17" s="24"/>
      <c r="IOL17" s="24"/>
      <c r="IOM17" s="24"/>
      <c r="ION17" s="24"/>
      <c r="IOO17" s="24"/>
      <c r="IOP17" s="24"/>
      <c r="IOQ17" s="24"/>
      <c r="IOR17" s="24"/>
      <c r="IOS17" s="24"/>
      <c r="IOT17" s="24"/>
      <c r="IOU17" s="24"/>
      <c r="IOV17" s="24"/>
      <c r="IOW17" s="24"/>
      <c r="IOX17" s="24"/>
      <c r="IOY17" s="24"/>
      <c r="IOZ17" s="24"/>
      <c r="IPA17" s="24"/>
      <c r="IPB17" s="24"/>
      <c r="IPC17" s="24"/>
      <c r="IPD17" s="24"/>
      <c r="IPE17" s="24"/>
      <c r="IPF17" s="24"/>
      <c r="IPG17" s="24"/>
      <c r="IPH17" s="24"/>
      <c r="IPI17" s="24"/>
      <c r="IPJ17" s="24"/>
      <c r="IPK17" s="24"/>
      <c r="IPL17" s="24"/>
      <c r="IPM17" s="24"/>
      <c r="IPN17" s="24"/>
      <c r="IPO17" s="24"/>
      <c r="IPP17" s="24"/>
      <c r="IPQ17" s="24"/>
      <c r="IPR17" s="24"/>
      <c r="IPS17" s="24"/>
      <c r="IPT17" s="24"/>
      <c r="IPU17" s="24"/>
      <c r="IPV17" s="24"/>
      <c r="IPW17" s="24"/>
      <c r="IPX17" s="24"/>
      <c r="IPY17" s="24"/>
      <c r="IPZ17" s="24"/>
      <c r="IQA17" s="24"/>
      <c r="IQB17" s="24"/>
      <c r="IQC17" s="24"/>
      <c r="IQD17" s="24"/>
      <c r="IQE17" s="24"/>
      <c r="IQF17" s="24"/>
      <c r="IQG17" s="24"/>
      <c r="IQH17" s="24"/>
      <c r="IQI17" s="24"/>
      <c r="IQJ17" s="24"/>
      <c r="IQK17" s="24"/>
      <c r="IQL17" s="24"/>
      <c r="IQM17" s="24"/>
      <c r="IQN17" s="24"/>
      <c r="IQO17" s="24"/>
      <c r="IQP17" s="24"/>
      <c r="IQQ17" s="24"/>
      <c r="IQR17" s="24"/>
      <c r="IQS17" s="24"/>
      <c r="IQT17" s="24"/>
      <c r="IQU17" s="24"/>
      <c r="IQV17" s="24"/>
      <c r="IQW17" s="24"/>
      <c r="IQX17" s="24"/>
      <c r="IQY17" s="24"/>
      <c r="IQZ17" s="24"/>
      <c r="IRA17" s="24"/>
      <c r="IRB17" s="24"/>
      <c r="IRC17" s="24"/>
      <c r="IRD17" s="24"/>
      <c r="IRE17" s="24"/>
      <c r="IRF17" s="24"/>
      <c r="IRG17" s="24"/>
      <c r="IRH17" s="24"/>
      <c r="IRI17" s="24"/>
      <c r="IRJ17" s="24"/>
      <c r="IRK17" s="24"/>
      <c r="IRL17" s="24"/>
      <c r="IRM17" s="24"/>
      <c r="IRN17" s="24"/>
      <c r="IRO17" s="24"/>
      <c r="IRP17" s="24"/>
      <c r="IRQ17" s="24"/>
      <c r="IRR17" s="24"/>
      <c r="IRS17" s="24"/>
      <c r="IRT17" s="24"/>
      <c r="IRU17" s="24"/>
      <c r="IRV17" s="24"/>
      <c r="IRW17" s="24"/>
      <c r="IRX17" s="24"/>
      <c r="IRY17" s="24"/>
      <c r="IRZ17" s="24"/>
      <c r="ISA17" s="24"/>
      <c r="ISB17" s="24"/>
      <c r="ISC17" s="24"/>
      <c r="ISD17" s="24"/>
      <c r="ISE17" s="24"/>
      <c r="ISF17" s="24"/>
      <c r="ISG17" s="24"/>
      <c r="ISH17" s="24"/>
      <c r="ISI17" s="24"/>
      <c r="ISJ17" s="24"/>
      <c r="ISK17" s="24"/>
      <c r="ISL17" s="24"/>
      <c r="ISM17" s="24"/>
      <c r="ISN17" s="24"/>
      <c r="ISO17" s="24"/>
      <c r="ISP17" s="24"/>
      <c r="ISQ17" s="24"/>
      <c r="ISR17" s="24"/>
      <c r="ISS17" s="24"/>
      <c r="IST17" s="24"/>
      <c r="ISU17" s="24"/>
      <c r="ISV17" s="24"/>
      <c r="ISW17" s="24"/>
      <c r="ISX17" s="24"/>
      <c r="ISY17" s="24"/>
      <c r="ISZ17" s="24"/>
      <c r="ITA17" s="24"/>
      <c r="ITB17" s="24"/>
      <c r="ITC17" s="24"/>
      <c r="ITD17" s="24"/>
      <c r="ITE17" s="24"/>
      <c r="ITF17" s="24"/>
      <c r="ITG17" s="24"/>
      <c r="ITH17" s="24"/>
      <c r="ITI17" s="24"/>
      <c r="ITJ17" s="24"/>
      <c r="ITK17" s="24"/>
      <c r="ITL17" s="24"/>
      <c r="ITM17" s="24"/>
      <c r="ITN17" s="24"/>
      <c r="ITO17" s="24"/>
      <c r="ITP17" s="24"/>
      <c r="ITQ17" s="24"/>
      <c r="ITR17" s="24"/>
      <c r="ITS17" s="24"/>
      <c r="ITT17" s="24"/>
      <c r="ITU17" s="24"/>
      <c r="ITV17" s="24"/>
      <c r="ITW17" s="24"/>
      <c r="ITX17" s="24"/>
      <c r="ITY17" s="24"/>
      <c r="ITZ17" s="24"/>
      <c r="IUA17" s="24"/>
      <c r="IUB17" s="24"/>
      <c r="IUC17" s="24"/>
      <c r="IUD17" s="24"/>
      <c r="IUE17" s="24"/>
      <c r="IUF17" s="24"/>
      <c r="IUG17" s="24"/>
      <c r="IUH17" s="24"/>
      <c r="IUI17" s="24"/>
      <c r="IUJ17" s="24"/>
      <c r="IUK17" s="24"/>
      <c r="IUL17" s="24"/>
      <c r="IUM17" s="24"/>
      <c r="IUN17" s="24"/>
      <c r="IUO17" s="24"/>
      <c r="IUP17" s="24"/>
      <c r="IUQ17" s="24"/>
      <c r="IUR17" s="24"/>
      <c r="IUS17" s="24"/>
      <c r="IUT17" s="24"/>
      <c r="IUU17" s="24"/>
      <c r="IUV17" s="24"/>
      <c r="IUW17" s="24"/>
      <c r="IUX17" s="24"/>
      <c r="IUY17" s="24"/>
      <c r="IUZ17" s="24"/>
      <c r="IVA17" s="24"/>
      <c r="IVB17" s="24"/>
      <c r="IVC17" s="24"/>
      <c r="IVD17" s="24"/>
      <c r="IVE17" s="24"/>
      <c r="IVF17" s="24"/>
      <c r="IVG17" s="24"/>
      <c r="IVH17" s="24"/>
      <c r="IVI17" s="24"/>
      <c r="IVJ17" s="24"/>
      <c r="IVK17" s="24"/>
      <c r="IVL17" s="24"/>
      <c r="IVM17" s="24"/>
      <c r="IVN17" s="24"/>
      <c r="IVO17" s="24"/>
      <c r="IVP17" s="24"/>
      <c r="IVQ17" s="24"/>
      <c r="IVR17" s="24"/>
      <c r="IVS17" s="24"/>
      <c r="IVT17" s="24"/>
      <c r="IVU17" s="24"/>
      <c r="IVV17" s="24"/>
      <c r="IVW17" s="24"/>
      <c r="IVX17" s="24"/>
      <c r="IVY17" s="24"/>
      <c r="IVZ17" s="24"/>
      <c r="IWA17" s="24"/>
      <c r="IWB17" s="24"/>
      <c r="IWC17" s="24"/>
      <c r="IWD17" s="24"/>
      <c r="IWE17" s="24"/>
      <c r="IWF17" s="24"/>
      <c r="IWG17" s="24"/>
      <c r="IWH17" s="24"/>
      <c r="IWI17" s="24"/>
      <c r="IWJ17" s="24"/>
      <c r="IWK17" s="24"/>
      <c r="IWL17" s="24"/>
      <c r="IWM17" s="24"/>
      <c r="IWN17" s="24"/>
      <c r="IWO17" s="24"/>
      <c r="IWP17" s="24"/>
      <c r="IWQ17" s="24"/>
      <c r="IWR17" s="24"/>
      <c r="IWS17" s="24"/>
      <c r="IWT17" s="24"/>
      <c r="IWU17" s="24"/>
      <c r="IWV17" s="24"/>
      <c r="IWW17" s="24"/>
      <c r="IWX17" s="24"/>
      <c r="IWY17" s="24"/>
      <c r="IWZ17" s="24"/>
      <c r="IXA17" s="24"/>
      <c r="IXB17" s="24"/>
      <c r="IXC17" s="24"/>
      <c r="IXD17" s="24"/>
      <c r="IXE17" s="24"/>
      <c r="IXF17" s="24"/>
      <c r="IXG17" s="24"/>
      <c r="IXH17" s="24"/>
      <c r="IXI17" s="24"/>
      <c r="IXJ17" s="24"/>
      <c r="IXK17" s="24"/>
      <c r="IXL17" s="24"/>
      <c r="IXM17" s="24"/>
      <c r="IXN17" s="24"/>
      <c r="IXO17" s="24"/>
      <c r="IXP17" s="24"/>
      <c r="IXQ17" s="24"/>
      <c r="IXR17" s="24"/>
      <c r="IXS17" s="24"/>
      <c r="IXT17" s="24"/>
      <c r="IXU17" s="24"/>
      <c r="IXV17" s="24"/>
      <c r="IXW17" s="24"/>
      <c r="IXX17" s="24"/>
      <c r="IXY17" s="24"/>
      <c r="IXZ17" s="24"/>
      <c r="IYA17" s="24"/>
      <c r="IYB17" s="24"/>
      <c r="IYC17" s="24"/>
      <c r="IYD17" s="24"/>
      <c r="IYE17" s="24"/>
      <c r="IYF17" s="24"/>
      <c r="IYG17" s="24"/>
      <c r="IYH17" s="24"/>
      <c r="IYI17" s="24"/>
      <c r="IYJ17" s="24"/>
      <c r="IYK17" s="24"/>
      <c r="IYL17" s="24"/>
      <c r="IYM17" s="24"/>
      <c r="IYN17" s="24"/>
      <c r="IYO17" s="24"/>
      <c r="IYP17" s="24"/>
      <c r="IYQ17" s="24"/>
      <c r="IYR17" s="24"/>
      <c r="IYS17" s="24"/>
      <c r="IYT17" s="24"/>
      <c r="IYU17" s="24"/>
      <c r="IYV17" s="24"/>
      <c r="IYW17" s="24"/>
      <c r="IYX17" s="24"/>
      <c r="IYY17" s="24"/>
      <c r="IYZ17" s="24"/>
      <c r="IZA17" s="24"/>
      <c r="IZB17" s="24"/>
      <c r="IZC17" s="24"/>
      <c r="IZD17" s="24"/>
      <c r="IZE17" s="24"/>
      <c r="IZF17" s="24"/>
      <c r="IZG17" s="24"/>
      <c r="IZH17" s="24"/>
      <c r="IZI17" s="24"/>
      <c r="IZJ17" s="24"/>
      <c r="IZK17" s="24"/>
      <c r="IZL17" s="24"/>
      <c r="IZM17" s="24"/>
      <c r="IZN17" s="24"/>
      <c r="IZO17" s="24"/>
      <c r="IZP17" s="24"/>
      <c r="IZQ17" s="24"/>
      <c r="IZR17" s="24"/>
      <c r="IZS17" s="24"/>
      <c r="IZT17" s="24"/>
      <c r="IZU17" s="24"/>
      <c r="IZV17" s="24"/>
      <c r="IZW17" s="24"/>
      <c r="IZX17" s="24"/>
      <c r="IZY17" s="24"/>
      <c r="IZZ17" s="24"/>
      <c r="JAA17" s="24"/>
      <c r="JAB17" s="24"/>
      <c r="JAC17" s="24"/>
      <c r="JAD17" s="24"/>
      <c r="JAE17" s="24"/>
      <c r="JAF17" s="24"/>
      <c r="JAG17" s="24"/>
      <c r="JAH17" s="24"/>
      <c r="JAI17" s="24"/>
      <c r="JAJ17" s="24"/>
      <c r="JAK17" s="24"/>
      <c r="JAL17" s="24"/>
      <c r="JAM17" s="24"/>
      <c r="JAN17" s="24"/>
      <c r="JAO17" s="24"/>
      <c r="JAP17" s="24"/>
      <c r="JAQ17" s="24"/>
      <c r="JAR17" s="24"/>
      <c r="JAS17" s="24"/>
      <c r="JAT17" s="24"/>
      <c r="JAU17" s="24"/>
      <c r="JAV17" s="24"/>
      <c r="JAW17" s="24"/>
      <c r="JAX17" s="24"/>
      <c r="JAY17" s="24"/>
      <c r="JAZ17" s="24"/>
      <c r="JBA17" s="24"/>
      <c r="JBB17" s="24"/>
      <c r="JBC17" s="24"/>
      <c r="JBD17" s="24"/>
      <c r="JBE17" s="24"/>
      <c r="JBF17" s="24"/>
      <c r="JBG17" s="24"/>
      <c r="JBH17" s="24"/>
      <c r="JBI17" s="24"/>
      <c r="JBJ17" s="24"/>
      <c r="JBK17" s="24"/>
      <c r="JBL17" s="24"/>
      <c r="JBM17" s="24"/>
      <c r="JBN17" s="24"/>
      <c r="JBO17" s="24"/>
      <c r="JBP17" s="24"/>
      <c r="JBQ17" s="24"/>
      <c r="JBR17" s="24"/>
      <c r="JBS17" s="24"/>
      <c r="JBT17" s="24"/>
      <c r="JBU17" s="24"/>
      <c r="JBV17" s="24"/>
      <c r="JBW17" s="24"/>
      <c r="JBX17" s="24"/>
      <c r="JBY17" s="24"/>
      <c r="JBZ17" s="24"/>
      <c r="JCA17" s="24"/>
      <c r="JCB17" s="24"/>
      <c r="JCC17" s="24"/>
      <c r="JCD17" s="24"/>
      <c r="JCE17" s="24"/>
      <c r="JCF17" s="24"/>
      <c r="JCG17" s="24"/>
      <c r="JCH17" s="24"/>
      <c r="JCI17" s="24"/>
      <c r="JCJ17" s="24"/>
      <c r="JCK17" s="24"/>
      <c r="JCL17" s="24"/>
      <c r="JCM17" s="24"/>
      <c r="JCN17" s="24"/>
      <c r="JCO17" s="24"/>
      <c r="JCP17" s="24"/>
      <c r="JCQ17" s="24"/>
      <c r="JCR17" s="24"/>
      <c r="JCS17" s="24"/>
      <c r="JCT17" s="24"/>
      <c r="JCU17" s="24"/>
      <c r="JCV17" s="24"/>
      <c r="JCW17" s="24"/>
      <c r="JCX17" s="24"/>
      <c r="JCY17" s="24"/>
      <c r="JCZ17" s="24"/>
      <c r="JDA17" s="24"/>
      <c r="JDB17" s="24"/>
      <c r="JDC17" s="24"/>
      <c r="JDD17" s="24"/>
      <c r="JDE17" s="24"/>
      <c r="JDF17" s="24"/>
      <c r="JDG17" s="24"/>
      <c r="JDH17" s="24"/>
      <c r="JDI17" s="24"/>
      <c r="JDJ17" s="24"/>
      <c r="JDK17" s="24"/>
      <c r="JDL17" s="24"/>
      <c r="JDM17" s="24"/>
      <c r="JDN17" s="24"/>
      <c r="JDO17" s="24"/>
      <c r="JDP17" s="24"/>
      <c r="JDQ17" s="24"/>
      <c r="JDR17" s="24"/>
      <c r="JDS17" s="24"/>
      <c r="JDT17" s="24"/>
      <c r="JDU17" s="24"/>
      <c r="JDV17" s="24"/>
      <c r="JDW17" s="24"/>
      <c r="JDX17" s="24"/>
      <c r="JDY17" s="24"/>
      <c r="JDZ17" s="24"/>
      <c r="JEA17" s="24"/>
      <c r="JEB17" s="24"/>
      <c r="JEC17" s="24"/>
      <c r="JED17" s="24"/>
      <c r="JEE17" s="24"/>
      <c r="JEF17" s="24"/>
      <c r="JEG17" s="24"/>
      <c r="JEH17" s="24"/>
      <c r="JEI17" s="24"/>
      <c r="JEJ17" s="24"/>
      <c r="JEK17" s="24"/>
      <c r="JEL17" s="24"/>
      <c r="JEM17" s="24"/>
      <c r="JEN17" s="24"/>
      <c r="JEO17" s="24"/>
      <c r="JEP17" s="24"/>
      <c r="JEQ17" s="24"/>
      <c r="JER17" s="24"/>
      <c r="JES17" s="24"/>
      <c r="JET17" s="24"/>
      <c r="JEU17" s="24"/>
      <c r="JEV17" s="24"/>
      <c r="JEW17" s="24"/>
      <c r="JEX17" s="24"/>
      <c r="JEY17" s="24"/>
      <c r="JEZ17" s="24"/>
      <c r="JFA17" s="24"/>
      <c r="JFB17" s="24"/>
      <c r="JFC17" s="24"/>
      <c r="JFD17" s="24"/>
      <c r="JFE17" s="24"/>
      <c r="JFF17" s="24"/>
      <c r="JFG17" s="24"/>
      <c r="JFH17" s="24"/>
      <c r="JFI17" s="24"/>
      <c r="JFJ17" s="24"/>
      <c r="JFK17" s="24"/>
      <c r="JFL17" s="24"/>
      <c r="JFM17" s="24"/>
      <c r="JFN17" s="24"/>
      <c r="JFO17" s="24"/>
      <c r="JFP17" s="24"/>
      <c r="JFQ17" s="24"/>
      <c r="JFR17" s="24"/>
      <c r="JFS17" s="24"/>
      <c r="JFT17" s="24"/>
      <c r="JFU17" s="24"/>
      <c r="JFV17" s="24"/>
      <c r="JFW17" s="24"/>
      <c r="JFX17" s="24"/>
      <c r="JFY17" s="24"/>
      <c r="JFZ17" s="24"/>
      <c r="JGA17" s="24"/>
      <c r="JGB17" s="24"/>
      <c r="JGC17" s="24"/>
      <c r="JGD17" s="24"/>
      <c r="JGE17" s="24"/>
      <c r="JGF17" s="24"/>
      <c r="JGG17" s="24"/>
      <c r="JGH17" s="24"/>
      <c r="JGI17" s="24"/>
      <c r="JGJ17" s="24"/>
      <c r="JGK17" s="24"/>
      <c r="JGL17" s="24"/>
      <c r="JGM17" s="24"/>
      <c r="JGN17" s="24"/>
      <c r="JGO17" s="24"/>
      <c r="JGP17" s="24"/>
      <c r="JGQ17" s="24"/>
      <c r="JGR17" s="24"/>
      <c r="JGS17" s="24"/>
      <c r="JGT17" s="24"/>
      <c r="JGU17" s="24"/>
      <c r="JGV17" s="24"/>
      <c r="JGW17" s="24"/>
      <c r="JGX17" s="24"/>
      <c r="JGY17" s="24"/>
      <c r="JGZ17" s="24"/>
      <c r="JHA17" s="24"/>
      <c r="JHB17" s="24"/>
      <c r="JHC17" s="24"/>
      <c r="JHD17" s="24"/>
      <c r="JHE17" s="24"/>
      <c r="JHF17" s="24"/>
      <c r="JHG17" s="24"/>
      <c r="JHH17" s="24"/>
      <c r="JHI17" s="24"/>
      <c r="JHJ17" s="24"/>
      <c r="JHK17" s="24"/>
      <c r="JHL17" s="24"/>
      <c r="JHM17" s="24"/>
      <c r="JHN17" s="24"/>
      <c r="JHO17" s="24"/>
      <c r="JHP17" s="24"/>
      <c r="JHQ17" s="24"/>
      <c r="JHR17" s="24"/>
      <c r="JHS17" s="24"/>
      <c r="JHT17" s="24"/>
      <c r="JHU17" s="24"/>
      <c r="JHV17" s="24"/>
      <c r="JHW17" s="24"/>
      <c r="JHX17" s="24"/>
      <c r="JHY17" s="24"/>
      <c r="JHZ17" s="24"/>
      <c r="JIA17" s="24"/>
      <c r="JIB17" s="24"/>
      <c r="JIC17" s="24"/>
      <c r="JID17" s="24"/>
      <c r="JIE17" s="24"/>
      <c r="JIF17" s="24"/>
      <c r="JIG17" s="24"/>
      <c r="JIH17" s="24"/>
      <c r="JII17" s="24"/>
      <c r="JIJ17" s="24"/>
      <c r="JIK17" s="24"/>
      <c r="JIL17" s="24"/>
      <c r="JIM17" s="24"/>
      <c r="JIN17" s="24"/>
      <c r="JIO17" s="24"/>
      <c r="JIP17" s="24"/>
      <c r="JIQ17" s="24"/>
      <c r="JIR17" s="24"/>
      <c r="JIS17" s="24"/>
      <c r="JIT17" s="24"/>
      <c r="JIU17" s="24"/>
      <c r="JIV17" s="24"/>
      <c r="JIW17" s="24"/>
      <c r="JIX17" s="24"/>
      <c r="JIY17" s="24"/>
      <c r="JIZ17" s="24"/>
      <c r="JJA17" s="24"/>
      <c r="JJB17" s="24"/>
      <c r="JJC17" s="24"/>
      <c r="JJD17" s="24"/>
      <c r="JJE17" s="24"/>
      <c r="JJF17" s="24"/>
      <c r="JJG17" s="24"/>
      <c r="JJH17" s="24"/>
      <c r="JJI17" s="24"/>
      <c r="JJJ17" s="24"/>
      <c r="JJK17" s="24"/>
      <c r="JJL17" s="24"/>
      <c r="JJM17" s="24"/>
      <c r="JJN17" s="24"/>
      <c r="JJO17" s="24"/>
      <c r="JJP17" s="24"/>
      <c r="JJQ17" s="24"/>
      <c r="JJR17" s="24"/>
      <c r="JJS17" s="24"/>
      <c r="JJT17" s="24"/>
      <c r="JJU17" s="24"/>
      <c r="JJV17" s="24"/>
      <c r="JJW17" s="24"/>
      <c r="JJX17" s="24"/>
      <c r="JJY17" s="24"/>
      <c r="JJZ17" s="24"/>
      <c r="JKA17" s="24"/>
      <c r="JKB17" s="24"/>
      <c r="JKC17" s="24"/>
      <c r="JKD17" s="24"/>
      <c r="JKE17" s="24"/>
      <c r="JKF17" s="24"/>
      <c r="JKG17" s="24"/>
      <c r="JKH17" s="24"/>
      <c r="JKI17" s="24"/>
      <c r="JKJ17" s="24"/>
      <c r="JKK17" s="24"/>
      <c r="JKL17" s="24"/>
      <c r="JKM17" s="24"/>
      <c r="JKN17" s="24"/>
      <c r="JKO17" s="24"/>
      <c r="JKP17" s="24"/>
      <c r="JKQ17" s="24"/>
      <c r="JKR17" s="24"/>
      <c r="JKS17" s="24"/>
      <c r="JKT17" s="24"/>
      <c r="JKU17" s="24"/>
      <c r="JKV17" s="24"/>
      <c r="JKW17" s="24"/>
      <c r="JKX17" s="24"/>
      <c r="JKY17" s="24"/>
      <c r="JKZ17" s="24"/>
      <c r="JLA17" s="24"/>
      <c r="JLB17" s="24"/>
      <c r="JLC17" s="24"/>
      <c r="JLD17" s="24"/>
      <c r="JLE17" s="24"/>
      <c r="JLF17" s="24"/>
      <c r="JLG17" s="24"/>
      <c r="JLH17" s="24"/>
      <c r="JLI17" s="24"/>
      <c r="JLJ17" s="24"/>
      <c r="JLK17" s="24"/>
      <c r="JLL17" s="24"/>
      <c r="JLM17" s="24"/>
      <c r="JLN17" s="24"/>
      <c r="JLO17" s="24"/>
      <c r="JLP17" s="24"/>
      <c r="JLQ17" s="24"/>
      <c r="JLR17" s="24"/>
      <c r="JLS17" s="24"/>
      <c r="JLT17" s="24"/>
      <c r="JLU17" s="24"/>
      <c r="JLV17" s="24"/>
      <c r="JLW17" s="24"/>
      <c r="JLX17" s="24"/>
      <c r="JLY17" s="24"/>
      <c r="JLZ17" s="24"/>
      <c r="JMA17" s="24"/>
      <c r="JMB17" s="24"/>
      <c r="JMC17" s="24"/>
      <c r="JMD17" s="24"/>
      <c r="JME17" s="24"/>
      <c r="JMF17" s="24"/>
      <c r="JMG17" s="24"/>
      <c r="JMH17" s="24"/>
      <c r="JMI17" s="24"/>
      <c r="JMJ17" s="24"/>
      <c r="JMK17" s="24"/>
      <c r="JML17" s="24"/>
      <c r="JMM17" s="24"/>
      <c r="JMN17" s="24"/>
      <c r="JMO17" s="24"/>
      <c r="JMP17" s="24"/>
      <c r="JMQ17" s="24"/>
      <c r="JMR17" s="24"/>
      <c r="JMS17" s="24"/>
      <c r="JMT17" s="24"/>
      <c r="JMU17" s="24"/>
      <c r="JMV17" s="24"/>
      <c r="JMW17" s="24"/>
      <c r="JMX17" s="24"/>
      <c r="JMY17" s="24"/>
      <c r="JMZ17" s="24"/>
      <c r="JNA17" s="24"/>
      <c r="JNB17" s="24"/>
      <c r="JNC17" s="24"/>
      <c r="JND17" s="24"/>
      <c r="JNE17" s="24"/>
      <c r="JNF17" s="24"/>
      <c r="JNG17" s="24"/>
      <c r="JNH17" s="24"/>
      <c r="JNI17" s="24"/>
      <c r="JNJ17" s="24"/>
      <c r="JNK17" s="24"/>
      <c r="JNL17" s="24"/>
      <c r="JNM17" s="24"/>
      <c r="JNN17" s="24"/>
      <c r="JNO17" s="24"/>
      <c r="JNP17" s="24"/>
      <c r="JNQ17" s="24"/>
      <c r="JNR17" s="24"/>
      <c r="JNS17" s="24"/>
      <c r="JNT17" s="24"/>
      <c r="JNU17" s="24"/>
      <c r="JNV17" s="24"/>
      <c r="JNW17" s="24"/>
      <c r="JNX17" s="24"/>
      <c r="JNY17" s="24"/>
      <c r="JNZ17" s="24"/>
      <c r="JOA17" s="24"/>
      <c r="JOB17" s="24"/>
      <c r="JOC17" s="24"/>
      <c r="JOD17" s="24"/>
      <c r="JOE17" s="24"/>
      <c r="JOF17" s="24"/>
      <c r="JOG17" s="24"/>
      <c r="JOH17" s="24"/>
      <c r="JOI17" s="24"/>
      <c r="JOJ17" s="24"/>
      <c r="JOK17" s="24"/>
      <c r="JOL17" s="24"/>
      <c r="JOM17" s="24"/>
      <c r="JON17" s="24"/>
      <c r="JOO17" s="24"/>
      <c r="JOP17" s="24"/>
      <c r="JOQ17" s="24"/>
      <c r="JOR17" s="24"/>
      <c r="JOS17" s="24"/>
      <c r="JOT17" s="24"/>
      <c r="JOU17" s="24"/>
      <c r="JOV17" s="24"/>
      <c r="JOW17" s="24"/>
      <c r="JOX17" s="24"/>
      <c r="JOY17" s="24"/>
      <c r="JOZ17" s="24"/>
      <c r="JPA17" s="24"/>
      <c r="JPB17" s="24"/>
      <c r="JPC17" s="24"/>
      <c r="JPD17" s="24"/>
      <c r="JPE17" s="24"/>
      <c r="JPF17" s="24"/>
      <c r="JPG17" s="24"/>
      <c r="JPH17" s="24"/>
      <c r="JPI17" s="24"/>
      <c r="JPJ17" s="24"/>
      <c r="JPK17" s="24"/>
      <c r="JPL17" s="24"/>
      <c r="JPM17" s="24"/>
      <c r="JPN17" s="24"/>
      <c r="JPO17" s="24"/>
      <c r="JPP17" s="24"/>
      <c r="JPQ17" s="24"/>
      <c r="JPR17" s="24"/>
      <c r="JPS17" s="24"/>
      <c r="JPT17" s="24"/>
      <c r="JPU17" s="24"/>
      <c r="JPV17" s="24"/>
      <c r="JPW17" s="24"/>
      <c r="JPX17" s="24"/>
      <c r="JPY17" s="24"/>
      <c r="JPZ17" s="24"/>
      <c r="JQA17" s="24"/>
      <c r="JQB17" s="24"/>
      <c r="JQC17" s="24"/>
      <c r="JQD17" s="24"/>
      <c r="JQE17" s="24"/>
      <c r="JQF17" s="24"/>
      <c r="JQG17" s="24"/>
      <c r="JQH17" s="24"/>
      <c r="JQI17" s="24"/>
      <c r="JQJ17" s="24"/>
      <c r="JQK17" s="24"/>
      <c r="JQL17" s="24"/>
      <c r="JQM17" s="24"/>
      <c r="JQN17" s="24"/>
      <c r="JQO17" s="24"/>
      <c r="JQP17" s="24"/>
      <c r="JQQ17" s="24"/>
      <c r="JQR17" s="24"/>
      <c r="JQS17" s="24"/>
      <c r="JQT17" s="24"/>
      <c r="JQU17" s="24"/>
      <c r="JQV17" s="24"/>
      <c r="JQW17" s="24"/>
      <c r="JQX17" s="24"/>
      <c r="JQY17" s="24"/>
      <c r="JQZ17" s="24"/>
      <c r="JRA17" s="24"/>
      <c r="JRB17" s="24"/>
      <c r="JRC17" s="24"/>
      <c r="JRD17" s="24"/>
      <c r="JRE17" s="24"/>
      <c r="JRF17" s="24"/>
      <c r="JRG17" s="24"/>
      <c r="JRH17" s="24"/>
      <c r="JRI17" s="24"/>
      <c r="JRJ17" s="24"/>
      <c r="JRK17" s="24"/>
      <c r="JRL17" s="24"/>
      <c r="JRM17" s="24"/>
      <c r="JRN17" s="24"/>
      <c r="JRO17" s="24"/>
      <c r="JRP17" s="24"/>
      <c r="JRQ17" s="24"/>
      <c r="JRR17" s="24"/>
      <c r="JRS17" s="24"/>
      <c r="JRT17" s="24"/>
      <c r="JRU17" s="24"/>
      <c r="JRV17" s="24"/>
      <c r="JRW17" s="24"/>
      <c r="JRX17" s="24"/>
      <c r="JRY17" s="24"/>
      <c r="JRZ17" s="24"/>
      <c r="JSA17" s="24"/>
      <c r="JSB17" s="24"/>
      <c r="JSC17" s="24"/>
      <c r="JSD17" s="24"/>
      <c r="JSE17" s="24"/>
      <c r="JSF17" s="24"/>
      <c r="JSG17" s="24"/>
      <c r="JSH17" s="24"/>
      <c r="JSI17" s="24"/>
      <c r="JSJ17" s="24"/>
      <c r="JSK17" s="24"/>
      <c r="JSL17" s="24"/>
      <c r="JSM17" s="24"/>
      <c r="JSN17" s="24"/>
      <c r="JSO17" s="24"/>
      <c r="JSP17" s="24"/>
      <c r="JSQ17" s="24"/>
      <c r="JSR17" s="24"/>
      <c r="JSS17" s="24"/>
      <c r="JST17" s="24"/>
      <c r="JSU17" s="24"/>
      <c r="JSV17" s="24"/>
      <c r="JSW17" s="24"/>
      <c r="JSX17" s="24"/>
      <c r="JSY17" s="24"/>
      <c r="JSZ17" s="24"/>
      <c r="JTA17" s="24"/>
      <c r="JTB17" s="24"/>
      <c r="JTC17" s="24"/>
      <c r="JTD17" s="24"/>
      <c r="JTE17" s="24"/>
      <c r="JTF17" s="24"/>
      <c r="JTG17" s="24"/>
      <c r="JTH17" s="24"/>
      <c r="JTI17" s="24"/>
      <c r="JTJ17" s="24"/>
      <c r="JTK17" s="24"/>
      <c r="JTL17" s="24"/>
      <c r="JTM17" s="24"/>
      <c r="JTN17" s="24"/>
      <c r="JTO17" s="24"/>
      <c r="JTP17" s="24"/>
      <c r="JTQ17" s="24"/>
      <c r="JTR17" s="24"/>
      <c r="JTS17" s="24"/>
      <c r="JTT17" s="24"/>
      <c r="JTU17" s="24"/>
      <c r="JTV17" s="24"/>
      <c r="JTW17" s="24"/>
      <c r="JTX17" s="24"/>
      <c r="JTY17" s="24"/>
      <c r="JTZ17" s="24"/>
      <c r="JUA17" s="24"/>
      <c r="JUB17" s="24"/>
      <c r="JUC17" s="24"/>
      <c r="JUD17" s="24"/>
      <c r="JUE17" s="24"/>
      <c r="JUF17" s="24"/>
      <c r="JUG17" s="24"/>
      <c r="JUH17" s="24"/>
      <c r="JUI17" s="24"/>
      <c r="JUJ17" s="24"/>
      <c r="JUK17" s="24"/>
      <c r="JUL17" s="24"/>
      <c r="JUM17" s="24"/>
      <c r="JUN17" s="24"/>
      <c r="JUO17" s="24"/>
      <c r="JUP17" s="24"/>
      <c r="JUQ17" s="24"/>
      <c r="JUR17" s="24"/>
      <c r="JUS17" s="24"/>
      <c r="JUT17" s="24"/>
      <c r="JUU17" s="24"/>
      <c r="JUV17" s="24"/>
      <c r="JUW17" s="24"/>
      <c r="JUX17" s="24"/>
      <c r="JUY17" s="24"/>
      <c r="JUZ17" s="24"/>
      <c r="JVA17" s="24"/>
      <c r="JVB17" s="24"/>
      <c r="JVC17" s="24"/>
      <c r="JVD17" s="24"/>
      <c r="JVE17" s="24"/>
      <c r="JVF17" s="24"/>
      <c r="JVG17" s="24"/>
      <c r="JVH17" s="24"/>
      <c r="JVI17" s="24"/>
      <c r="JVJ17" s="24"/>
      <c r="JVK17" s="24"/>
      <c r="JVL17" s="24"/>
      <c r="JVM17" s="24"/>
      <c r="JVN17" s="24"/>
      <c r="JVO17" s="24"/>
      <c r="JVP17" s="24"/>
      <c r="JVQ17" s="24"/>
      <c r="JVR17" s="24"/>
      <c r="JVS17" s="24"/>
      <c r="JVT17" s="24"/>
      <c r="JVU17" s="24"/>
      <c r="JVV17" s="24"/>
      <c r="JVW17" s="24"/>
      <c r="JVX17" s="24"/>
      <c r="JVY17" s="24"/>
      <c r="JVZ17" s="24"/>
      <c r="JWA17" s="24"/>
      <c r="JWB17" s="24"/>
      <c r="JWC17" s="24"/>
      <c r="JWD17" s="24"/>
      <c r="JWE17" s="24"/>
      <c r="JWF17" s="24"/>
      <c r="JWG17" s="24"/>
      <c r="JWH17" s="24"/>
      <c r="JWI17" s="24"/>
      <c r="JWJ17" s="24"/>
      <c r="JWK17" s="24"/>
      <c r="JWL17" s="24"/>
      <c r="JWM17" s="24"/>
      <c r="JWN17" s="24"/>
      <c r="JWO17" s="24"/>
      <c r="JWP17" s="24"/>
      <c r="JWQ17" s="24"/>
      <c r="JWR17" s="24"/>
      <c r="JWS17" s="24"/>
      <c r="JWT17" s="24"/>
      <c r="JWU17" s="24"/>
      <c r="JWV17" s="24"/>
      <c r="JWW17" s="24"/>
      <c r="JWX17" s="24"/>
      <c r="JWY17" s="24"/>
      <c r="JWZ17" s="24"/>
      <c r="JXA17" s="24"/>
      <c r="JXB17" s="24"/>
      <c r="JXC17" s="24"/>
      <c r="JXD17" s="24"/>
      <c r="JXE17" s="24"/>
      <c r="JXF17" s="24"/>
      <c r="JXG17" s="24"/>
      <c r="JXH17" s="24"/>
      <c r="JXI17" s="24"/>
      <c r="JXJ17" s="24"/>
      <c r="JXK17" s="24"/>
      <c r="JXL17" s="24"/>
      <c r="JXM17" s="24"/>
      <c r="JXN17" s="24"/>
      <c r="JXO17" s="24"/>
      <c r="JXP17" s="24"/>
      <c r="JXQ17" s="24"/>
      <c r="JXR17" s="24"/>
      <c r="JXS17" s="24"/>
      <c r="JXT17" s="24"/>
      <c r="JXU17" s="24"/>
      <c r="JXV17" s="24"/>
      <c r="JXW17" s="24"/>
      <c r="JXX17" s="24"/>
      <c r="JXY17" s="24"/>
      <c r="JXZ17" s="24"/>
      <c r="JYA17" s="24"/>
      <c r="JYB17" s="24"/>
      <c r="JYC17" s="24"/>
      <c r="JYD17" s="24"/>
      <c r="JYE17" s="24"/>
      <c r="JYF17" s="24"/>
      <c r="JYG17" s="24"/>
      <c r="JYH17" s="24"/>
      <c r="JYI17" s="24"/>
      <c r="JYJ17" s="24"/>
      <c r="JYK17" s="24"/>
      <c r="JYL17" s="24"/>
      <c r="JYM17" s="24"/>
      <c r="JYN17" s="24"/>
      <c r="JYO17" s="24"/>
      <c r="JYP17" s="24"/>
      <c r="JYQ17" s="24"/>
      <c r="JYR17" s="24"/>
      <c r="JYS17" s="24"/>
      <c r="JYT17" s="24"/>
      <c r="JYU17" s="24"/>
      <c r="JYV17" s="24"/>
      <c r="JYW17" s="24"/>
      <c r="JYX17" s="24"/>
      <c r="JYY17" s="24"/>
      <c r="JYZ17" s="24"/>
      <c r="JZA17" s="24"/>
      <c r="JZB17" s="24"/>
      <c r="JZC17" s="24"/>
      <c r="JZD17" s="24"/>
      <c r="JZE17" s="24"/>
      <c r="JZF17" s="24"/>
      <c r="JZG17" s="24"/>
      <c r="JZH17" s="24"/>
      <c r="JZI17" s="24"/>
      <c r="JZJ17" s="24"/>
      <c r="JZK17" s="24"/>
      <c r="JZL17" s="24"/>
      <c r="JZM17" s="24"/>
      <c r="JZN17" s="24"/>
      <c r="JZO17" s="24"/>
      <c r="JZP17" s="24"/>
      <c r="JZQ17" s="24"/>
      <c r="JZR17" s="24"/>
      <c r="JZS17" s="24"/>
      <c r="JZT17" s="24"/>
      <c r="JZU17" s="24"/>
      <c r="JZV17" s="24"/>
      <c r="JZW17" s="24"/>
      <c r="JZX17" s="24"/>
      <c r="JZY17" s="24"/>
      <c r="JZZ17" s="24"/>
      <c r="KAA17" s="24"/>
      <c r="KAB17" s="24"/>
      <c r="KAC17" s="24"/>
      <c r="KAD17" s="24"/>
      <c r="KAE17" s="24"/>
      <c r="KAF17" s="24"/>
      <c r="KAG17" s="24"/>
      <c r="KAH17" s="24"/>
      <c r="KAI17" s="24"/>
      <c r="KAJ17" s="24"/>
      <c r="KAK17" s="24"/>
      <c r="KAL17" s="24"/>
      <c r="KAM17" s="24"/>
      <c r="KAN17" s="24"/>
      <c r="KAO17" s="24"/>
      <c r="KAP17" s="24"/>
      <c r="KAQ17" s="24"/>
      <c r="KAR17" s="24"/>
      <c r="KAS17" s="24"/>
      <c r="KAT17" s="24"/>
      <c r="KAU17" s="24"/>
      <c r="KAV17" s="24"/>
      <c r="KAW17" s="24"/>
      <c r="KAX17" s="24"/>
      <c r="KAY17" s="24"/>
      <c r="KAZ17" s="24"/>
      <c r="KBA17" s="24"/>
      <c r="KBB17" s="24"/>
      <c r="KBC17" s="24"/>
      <c r="KBD17" s="24"/>
      <c r="KBE17" s="24"/>
      <c r="KBF17" s="24"/>
      <c r="KBG17" s="24"/>
      <c r="KBH17" s="24"/>
      <c r="KBI17" s="24"/>
      <c r="KBJ17" s="24"/>
      <c r="KBK17" s="24"/>
      <c r="KBL17" s="24"/>
      <c r="KBM17" s="24"/>
      <c r="KBN17" s="24"/>
      <c r="KBO17" s="24"/>
      <c r="KBP17" s="24"/>
      <c r="KBQ17" s="24"/>
      <c r="KBR17" s="24"/>
      <c r="KBS17" s="24"/>
      <c r="KBT17" s="24"/>
      <c r="KBU17" s="24"/>
      <c r="KBV17" s="24"/>
      <c r="KBW17" s="24"/>
      <c r="KBX17" s="24"/>
      <c r="KBY17" s="24"/>
      <c r="KBZ17" s="24"/>
      <c r="KCA17" s="24"/>
      <c r="KCB17" s="24"/>
      <c r="KCC17" s="24"/>
      <c r="KCD17" s="24"/>
      <c r="KCE17" s="24"/>
      <c r="KCF17" s="24"/>
      <c r="KCG17" s="24"/>
      <c r="KCH17" s="24"/>
      <c r="KCI17" s="24"/>
      <c r="KCJ17" s="24"/>
      <c r="KCK17" s="24"/>
      <c r="KCL17" s="24"/>
      <c r="KCM17" s="24"/>
      <c r="KCN17" s="24"/>
      <c r="KCO17" s="24"/>
      <c r="KCP17" s="24"/>
      <c r="KCQ17" s="24"/>
      <c r="KCR17" s="24"/>
      <c r="KCS17" s="24"/>
      <c r="KCT17" s="24"/>
      <c r="KCU17" s="24"/>
      <c r="KCV17" s="24"/>
      <c r="KCW17" s="24"/>
      <c r="KCX17" s="24"/>
      <c r="KCY17" s="24"/>
      <c r="KCZ17" s="24"/>
      <c r="KDA17" s="24"/>
      <c r="KDB17" s="24"/>
      <c r="KDC17" s="24"/>
      <c r="KDD17" s="24"/>
      <c r="KDE17" s="24"/>
      <c r="KDF17" s="24"/>
      <c r="KDG17" s="24"/>
      <c r="KDH17" s="24"/>
      <c r="KDI17" s="24"/>
      <c r="KDJ17" s="24"/>
      <c r="KDK17" s="24"/>
      <c r="KDL17" s="24"/>
      <c r="KDM17" s="24"/>
      <c r="KDN17" s="24"/>
      <c r="KDO17" s="24"/>
      <c r="KDP17" s="24"/>
      <c r="KDQ17" s="24"/>
      <c r="KDR17" s="24"/>
      <c r="KDS17" s="24"/>
      <c r="KDT17" s="24"/>
      <c r="KDU17" s="24"/>
      <c r="KDV17" s="24"/>
      <c r="KDW17" s="24"/>
      <c r="KDX17" s="24"/>
      <c r="KDY17" s="24"/>
      <c r="KDZ17" s="24"/>
      <c r="KEA17" s="24"/>
      <c r="KEB17" s="24"/>
      <c r="KEC17" s="24"/>
      <c r="KED17" s="24"/>
      <c r="KEE17" s="24"/>
      <c r="KEF17" s="24"/>
      <c r="KEG17" s="24"/>
      <c r="KEH17" s="24"/>
      <c r="KEI17" s="24"/>
      <c r="KEJ17" s="24"/>
      <c r="KEK17" s="24"/>
      <c r="KEL17" s="24"/>
      <c r="KEM17" s="24"/>
      <c r="KEN17" s="24"/>
      <c r="KEO17" s="24"/>
      <c r="KEP17" s="24"/>
      <c r="KEQ17" s="24"/>
      <c r="KER17" s="24"/>
      <c r="KES17" s="24"/>
      <c r="KET17" s="24"/>
      <c r="KEU17" s="24"/>
      <c r="KEV17" s="24"/>
      <c r="KEW17" s="24"/>
      <c r="KEX17" s="24"/>
      <c r="KEY17" s="24"/>
      <c r="KEZ17" s="24"/>
      <c r="KFA17" s="24"/>
      <c r="KFB17" s="24"/>
      <c r="KFC17" s="24"/>
      <c r="KFD17" s="24"/>
      <c r="KFE17" s="24"/>
      <c r="KFF17" s="24"/>
      <c r="KFG17" s="24"/>
      <c r="KFH17" s="24"/>
      <c r="KFI17" s="24"/>
      <c r="KFJ17" s="24"/>
      <c r="KFK17" s="24"/>
      <c r="KFL17" s="24"/>
      <c r="KFM17" s="24"/>
      <c r="KFN17" s="24"/>
      <c r="KFO17" s="24"/>
      <c r="KFP17" s="24"/>
      <c r="KFQ17" s="24"/>
      <c r="KFR17" s="24"/>
      <c r="KFS17" s="24"/>
      <c r="KFT17" s="24"/>
      <c r="KFU17" s="24"/>
      <c r="KFV17" s="24"/>
      <c r="KFW17" s="24"/>
      <c r="KFX17" s="24"/>
      <c r="KFY17" s="24"/>
      <c r="KFZ17" s="24"/>
      <c r="KGA17" s="24"/>
      <c r="KGB17" s="24"/>
      <c r="KGC17" s="24"/>
      <c r="KGD17" s="24"/>
      <c r="KGE17" s="24"/>
      <c r="KGF17" s="24"/>
      <c r="KGG17" s="24"/>
      <c r="KGH17" s="24"/>
      <c r="KGI17" s="24"/>
      <c r="KGJ17" s="24"/>
      <c r="KGK17" s="24"/>
      <c r="KGL17" s="24"/>
      <c r="KGM17" s="24"/>
      <c r="KGN17" s="24"/>
      <c r="KGO17" s="24"/>
      <c r="KGP17" s="24"/>
      <c r="KGQ17" s="24"/>
      <c r="KGR17" s="24"/>
      <c r="KGS17" s="24"/>
      <c r="KGT17" s="24"/>
      <c r="KGU17" s="24"/>
      <c r="KGV17" s="24"/>
      <c r="KGW17" s="24"/>
      <c r="KGX17" s="24"/>
      <c r="KGY17" s="24"/>
      <c r="KGZ17" s="24"/>
      <c r="KHA17" s="24"/>
      <c r="KHB17" s="24"/>
      <c r="KHC17" s="24"/>
      <c r="KHD17" s="24"/>
      <c r="KHE17" s="24"/>
      <c r="KHF17" s="24"/>
      <c r="KHG17" s="24"/>
      <c r="KHH17" s="24"/>
      <c r="KHI17" s="24"/>
      <c r="KHJ17" s="24"/>
      <c r="KHK17" s="24"/>
      <c r="KHL17" s="24"/>
      <c r="KHM17" s="24"/>
      <c r="KHN17" s="24"/>
      <c r="KHO17" s="24"/>
      <c r="KHP17" s="24"/>
      <c r="KHQ17" s="24"/>
      <c r="KHR17" s="24"/>
      <c r="KHS17" s="24"/>
      <c r="KHT17" s="24"/>
      <c r="KHU17" s="24"/>
      <c r="KHV17" s="24"/>
      <c r="KHW17" s="24"/>
      <c r="KHX17" s="24"/>
      <c r="KHY17" s="24"/>
      <c r="KHZ17" s="24"/>
      <c r="KIA17" s="24"/>
      <c r="KIB17" s="24"/>
      <c r="KIC17" s="24"/>
      <c r="KID17" s="24"/>
      <c r="KIE17" s="24"/>
      <c r="KIF17" s="24"/>
      <c r="KIG17" s="24"/>
      <c r="KIH17" s="24"/>
      <c r="KII17" s="24"/>
      <c r="KIJ17" s="24"/>
      <c r="KIK17" s="24"/>
      <c r="KIL17" s="24"/>
      <c r="KIM17" s="24"/>
      <c r="KIN17" s="24"/>
      <c r="KIO17" s="24"/>
      <c r="KIP17" s="24"/>
      <c r="KIQ17" s="24"/>
      <c r="KIR17" s="24"/>
      <c r="KIS17" s="24"/>
      <c r="KIT17" s="24"/>
      <c r="KIU17" s="24"/>
      <c r="KIV17" s="24"/>
      <c r="KIW17" s="24"/>
      <c r="KIX17" s="24"/>
      <c r="KIY17" s="24"/>
      <c r="KIZ17" s="24"/>
      <c r="KJA17" s="24"/>
      <c r="KJB17" s="24"/>
      <c r="KJC17" s="24"/>
      <c r="KJD17" s="24"/>
      <c r="KJE17" s="24"/>
      <c r="KJF17" s="24"/>
      <c r="KJG17" s="24"/>
      <c r="KJH17" s="24"/>
      <c r="KJI17" s="24"/>
      <c r="KJJ17" s="24"/>
      <c r="KJK17" s="24"/>
      <c r="KJL17" s="24"/>
      <c r="KJM17" s="24"/>
      <c r="KJN17" s="24"/>
      <c r="KJO17" s="24"/>
      <c r="KJP17" s="24"/>
      <c r="KJQ17" s="24"/>
      <c r="KJR17" s="24"/>
      <c r="KJS17" s="24"/>
      <c r="KJT17" s="24"/>
      <c r="KJU17" s="24"/>
      <c r="KJV17" s="24"/>
      <c r="KJW17" s="24"/>
      <c r="KJX17" s="24"/>
      <c r="KJY17" s="24"/>
      <c r="KJZ17" s="24"/>
      <c r="KKA17" s="24"/>
      <c r="KKB17" s="24"/>
      <c r="KKC17" s="24"/>
      <c r="KKD17" s="24"/>
      <c r="KKE17" s="24"/>
      <c r="KKF17" s="24"/>
      <c r="KKG17" s="24"/>
      <c r="KKH17" s="24"/>
      <c r="KKI17" s="24"/>
      <c r="KKJ17" s="24"/>
      <c r="KKK17" s="24"/>
      <c r="KKL17" s="24"/>
      <c r="KKM17" s="24"/>
      <c r="KKN17" s="24"/>
      <c r="KKO17" s="24"/>
      <c r="KKP17" s="24"/>
      <c r="KKQ17" s="24"/>
      <c r="KKR17" s="24"/>
      <c r="KKS17" s="24"/>
      <c r="KKT17" s="24"/>
      <c r="KKU17" s="24"/>
      <c r="KKV17" s="24"/>
      <c r="KKW17" s="24"/>
      <c r="KKX17" s="24"/>
      <c r="KKY17" s="24"/>
      <c r="KKZ17" s="24"/>
      <c r="KLA17" s="24"/>
      <c r="KLB17" s="24"/>
      <c r="KLC17" s="24"/>
      <c r="KLD17" s="24"/>
      <c r="KLE17" s="24"/>
      <c r="KLF17" s="24"/>
      <c r="KLG17" s="24"/>
      <c r="KLH17" s="24"/>
      <c r="KLI17" s="24"/>
      <c r="KLJ17" s="24"/>
      <c r="KLK17" s="24"/>
      <c r="KLL17" s="24"/>
      <c r="KLM17" s="24"/>
      <c r="KLN17" s="24"/>
      <c r="KLO17" s="24"/>
      <c r="KLP17" s="24"/>
      <c r="KLQ17" s="24"/>
      <c r="KLR17" s="24"/>
      <c r="KLS17" s="24"/>
      <c r="KLT17" s="24"/>
      <c r="KLU17" s="24"/>
      <c r="KLV17" s="24"/>
      <c r="KLW17" s="24"/>
      <c r="KLX17" s="24"/>
      <c r="KLY17" s="24"/>
      <c r="KLZ17" s="24"/>
      <c r="KMA17" s="24"/>
      <c r="KMB17" s="24"/>
      <c r="KMC17" s="24"/>
      <c r="KMD17" s="24"/>
      <c r="KME17" s="24"/>
      <c r="KMF17" s="24"/>
      <c r="KMG17" s="24"/>
      <c r="KMH17" s="24"/>
      <c r="KMI17" s="24"/>
      <c r="KMJ17" s="24"/>
      <c r="KMK17" s="24"/>
      <c r="KML17" s="24"/>
      <c r="KMM17" s="24"/>
      <c r="KMN17" s="24"/>
      <c r="KMO17" s="24"/>
      <c r="KMP17" s="24"/>
      <c r="KMQ17" s="24"/>
      <c r="KMR17" s="24"/>
      <c r="KMS17" s="24"/>
      <c r="KMT17" s="24"/>
      <c r="KMU17" s="24"/>
      <c r="KMV17" s="24"/>
      <c r="KMW17" s="24"/>
      <c r="KMX17" s="24"/>
      <c r="KMY17" s="24"/>
      <c r="KMZ17" s="24"/>
      <c r="KNA17" s="24"/>
      <c r="KNB17" s="24"/>
      <c r="KNC17" s="24"/>
      <c r="KND17" s="24"/>
      <c r="KNE17" s="24"/>
      <c r="KNF17" s="24"/>
      <c r="KNG17" s="24"/>
      <c r="KNH17" s="24"/>
      <c r="KNI17" s="24"/>
      <c r="KNJ17" s="24"/>
      <c r="KNK17" s="24"/>
      <c r="KNL17" s="24"/>
      <c r="KNM17" s="24"/>
      <c r="KNN17" s="24"/>
      <c r="KNO17" s="24"/>
      <c r="KNP17" s="24"/>
      <c r="KNQ17" s="24"/>
      <c r="KNR17" s="24"/>
      <c r="KNS17" s="24"/>
      <c r="KNT17" s="24"/>
      <c r="KNU17" s="24"/>
      <c r="KNV17" s="24"/>
      <c r="KNW17" s="24"/>
      <c r="KNX17" s="24"/>
      <c r="KNY17" s="24"/>
      <c r="KNZ17" s="24"/>
      <c r="KOA17" s="24"/>
      <c r="KOB17" s="24"/>
      <c r="KOC17" s="24"/>
      <c r="KOD17" s="24"/>
      <c r="KOE17" s="24"/>
      <c r="KOF17" s="24"/>
      <c r="KOG17" s="24"/>
      <c r="KOH17" s="24"/>
      <c r="KOI17" s="24"/>
      <c r="KOJ17" s="24"/>
      <c r="KOK17" s="24"/>
      <c r="KOL17" s="24"/>
      <c r="KOM17" s="24"/>
      <c r="KON17" s="24"/>
      <c r="KOO17" s="24"/>
      <c r="KOP17" s="24"/>
      <c r="KOQ17" s="24"/>
      <c r="KOR17" s="24"/>
      <c r="KOS17" s="24"/>
      <c r="KOT17" s="24"/>
      <c r="KOU17" s="24"/>
      <c r="KOV17" s="24"/>
      <c r="KOW17" s="24"/>
      <c r="KOX17" s="24"/>
      <c r="KOY17" s="24"/>
      <c r="KOZ17" s="24"/>
      <c r="KPA17" s="24"/>
      <c r="KPB17" s="24"/>
      <c r="KPC17" s="24"/>
      <c r="KPD17" s="24"/>
      <c r="KPE17" s="24"/>
      <c r="KPF17" s="24"/>
      <c r="KPG17" s="24"/>
      <c r="KPH17" s="24"/>
      <c r="KPI17" s="24"/>
      <c r="KPJ17" s="24"/>
      <c r="KPK17" s="24"/>
      <c r="KPL17" s="24"/>
      <c r="KPM17" s="24"/>
      <c r="KPN17" s="24"/>
      <c r="KPO17" s="24"/>
      <c r="KPP17" s="24"/>
      <c r="KPQ17" s="24"/>
      <c r="KPR17" s="24"/>
      <c r="KPS17" s="24"/>
      <c r="KPT17" s="24"/>
      <c r="KPU17" s="24"/>
      <c r="KPV17" s="24"/>
      <c r="KPW17" s="24"/>
      <c r="KPX17" s="24"/>
      <c r="KPY17" s="24"/>
      <c r="KPZ17" s="24"/>
      <c r="KQA17" s="24"/>
      <c r="KQB17" s="24"/>
      <c r="KQC17" s="24"/>
      <c r="KQD17" s="24"/>
      <c r="KQE17" s="24"/>
      <c r="KQF17" s="24"/>
      <c r="KQG17" s="24"/>
      <c r="KQH17" s="24"/>
      <c r="KQI17" s="24"/>
      <c r="KQJ17" s="24"/>
      <c r="KQK17" s="24"/>
      <c r="KQL17" s="24"/>
      <c r="KQM17" s="24"/>
      <c r="KQN17" s="24"/>
      <c r="KQO17" s="24"/>
      <c r="KQP17" s="24"/>
      <c r="KQQ17" s="24"/>
      <c r="KQR17" s="24"/>
      <c r="KQS17" s="24"/>
      <c r="KQT17" s="24"/>
      <c r="KQU17" s="24"/>
      <c r="KQV17" s="24"/>
      <c r="KQW17" s="24"/>
      <c r="KQX17" s="24"/>
      <c r="KQY17" s="24"/>
      <c r="KQZ17" s="24"/>
      <c r="KRA17" s="24"/>
      <c r="KRB17" s="24"/>
      <c r="KRC17" s="24"/>
      <c r="KRD17" s="24"/>
      <c r="KRE17" s="24"/>
      <c r="KRF17" s="24"/>
      <c r="KRG17" s="24"/>
      <c r="KRH17" s="24"/>
      <c r="KRI17" s="24"/>
      <c r="KRJ17" s="24"/>
      <c r="KRK17" s="24"/>
      <c r="KRL17" s="24"/>
      <c r="KRM17" s="24"/>
      <c r="KRN17" s="24"/>
      <c r="KRO17" s="24"/>
      <c r="KRP17" s="24"/>
      <c r="KRQ17" s="24"/>
      <c r="KRR17" s="24"/>
      <c r="KRS17" s="24"/>
      <c r="KRT17" s="24"/>
      <c r="KRU17" s="24"/>
      <c r="KRV17" s="24"/>
      <c r="KRW17" s="24"/>
      <c r="KRX17" s="24"/>
      <c r="KRY17" s="24"/>
      <c r="KRZ17" s="24"/>
      <c r="KSA17" s="24"/>
      <c r="KSB17" s="24"/>
      <c r="KSC17" s="24"/>
      <c r="KSD17" s="24"/>
      <c r="KSE17" s="24"/>
      <c r="KSF17" s="24"/>
      <c r="KSG17" s="24"/>
      <c r="KSH17" s="24"/>
      <c r="KSI17" s="24"/>
      <c r="KSJ17" s="24"/>
      <c r="KSK17" s="24"/>
      <c r="KSL17" s="24"/>
      <c r="KSM17" s="24"/>
      <c r="KSN17" s="24"/>
      <c r="KSO17" s="24"/>
      <c r="KSP17" s="24"/>
      <c r="KSQ17" s="24"/>
      <c r="KSR17" s="24"/>
      <c r="KSS17" s="24"/>
      <c r="KST17" s="24"/>
      <c r="KSU17" s="24"/>
      <c r="KSV17" s="24"/>
      <c r="KSW17" s="24"/>
      <c r="KSX17" s="24"/>
      <c r="KSY17" s="24"/>
      <c r="KSZ17" s="24"/>
      <c r="KTA17" s="24"/>
      <c r="KTB17" s="24"/>
      <c r="KTC17" s="24"/>
      <c r="KTD17" s="24"/>
      <c r="KTE17" s="24"/>
      <c r="KTF17" s="24"/>
      <c r="KTG17" s="24"/>
      <c r="KTH17" s="24"/>
      <c r="KTI17" s="24"/>
      <c r="KTJ17" s="24"/>
      <c r="KTK17" s="24"/>
      <c r="KTL17" s="24"/>
      <c r="KTM17" s="24"/>
      <c r="KTN17" s="24"/>
      <c r="KTO17" s="24"/>
      <c r="KTP17" s="24"/>
      <c r="KTQ17" s="24"/>
      <c r="KTR17" s="24"/>
      <c r="KTS17" s="24"/>
      <c r="KTT17" s="24"/>
      <c r="KTU17" s="24"/>
      <c r="KTV17" s="24"/>
      <c r="KTW17" s="24"/>
      <c r="KTX17" s="24"/>
      <c r="KTY17" s="24"/>
      <c r="KTZ17" s="24"/>
      <c r="KUA17" s="24"/>
      <c r="KUB17" s="24"/>
      <c r="KUC17" s="24"/>
      <c r="KUD17" s="24"/>
      <c r="KUE17" s="24"/>
      <c r="KUF17" s="24"/>
      <c r="KUG17" s="24"/>
      <c r="KUH17" s="24"/>
      <c r="KUI17" s="24"/>
      <c r="KUJ17" s="24"/>
      <c r="KUK17" s="24"/>
      <c r="KUL17" s="24"/>
      <c r="KUM17" s="24"/>
      <c r="KUN17" s="24"/>
      <c r="KUO17" s="24"/>
      <c r="KUP17" s="24"/>
      <c r="KUQ17" s="24"/>
      <c r="KUR17" s="24"/>
      <c r="KUS17" s="24"/>
      <c r="KUT17" s="24"/>
      <c r="KUU17" s="24"/>
      <c r="KUV17" s="24"/>
      <c r="KUW17" s="24"/>
      <c r="KUX17" s="24"/>
      <c r="KUY17" s="24"/>
      <c r="KUZ17" s="24"/>
      <c r="KVA17" s="24"/>
      <c r="KVB17" s="24"/>
      <c r="KVC17" s="24"/>
      <c r="KVD17" s="24"/>
      <c r="KVE17" s="24"/>
      <c r="KVF17" s="24"/>
      <c r="KVG17" s="24"/>
      <c r="KVH17" s="24"/>
      <c r="KVI17" s="24"/>
      <c r="KVJ17" s="24"/>
      <c r="KVK17" s="24"/>
      <c r="KVL17" s="24"/>
      <c r="KVM17" s="24"/>
      <c r="KVN17" s="24"/>
      <c r="KVO17" s="24"/>
      <c r="KVP17" s="24"/>
      <c r="KVQ17" s="24"/>
      <c r="KVR17" s="24"/>
      <c r="KVS17" s="24"/>
      <c r="KVT17" s="24"/>
      <c r="KVU17" s="24"/>
      <c r="KVV17" s="24"/>
      <c r="KVW17" s="24"/>
      <c r="KVX17" s="24"/>
      <c r="KVY17" s="24"/>
      <c r="KVZ17" s="24"/>
      <c r="KWA17" s="24"/>
      <c r="KWB17" s="24"/>
      <c r="KWC17" s="24"/>
      <c r="KWD17" s="24"/>
      <c r="KWE17" s="24"/>
      <c r="KWF17" s="24"/>
      <c r="KWG17" s="24"/>
      <c r="KWH17" s="24"/>
      <c r="KWI17" s="24"/>
      <c r="KWJ17" s="24"/>
      <c r="KWK17" s="24"/>
      <c r="KWL17" s="24"/>
      <c r="KWM17" s="24"/>
      <c r="KWN17" s="24"/>
      <c r="KWO17" s="24"/>
      <c r="KWP17" s="24"/>
      <c r="KWQ17" s="24"/>
      <c r="KWR17" s="24"/>
      <c r="KWS17" s="24"/>
      <c r="KWT17" s="24"/>
      <c r="KWU17" s="24"/>
      <c r="KWV17" s="24"/>
      <c r="KWW17" s="24"/>
      <c r="KWX17" s="24"/>
      <c r="KWY17" s="24"/>
      <c r="KWZ17" s="24"/>
      <c r="KXA17" s="24"/>
      <c r="KXB17" s="24"/>
      <c r="KXC17" s="24"/>
      <c r="KXD17" s="24"/>
      <c r="KXE17" s="24"/>
      <c r="KXF17" s="24"/>
      <c r="KXG17" s="24"/>
      <c r="KXH17" s="24"/>
      <c r="KXI17" s="24"/>
      <c r="KXJ17" s="24"/>
      <c r="KXK17" s="24"/>
      <c r="KXL17" s="24"/>
      <c r="KXM17" s="24"/>
      <c r="KXN17" s="24"/>
      <c r="KXO17" s="24"/>
      <c r="KXP17" s="24"/>
      <c r="KXQ17" s="24"/>
      <c r="KXR17" s="24"/>
      <c r="KXS17" s="24"/>
      <c r="KXT17" s="24"/>
      <c r="KXU17" s="24"/>
      <c r="KXV17" s="24"/>
      <c r="KXW17" s="24"/>
      <c r="KXX17" s="24"/>
      <c r="KXY17" s="24"/>
      <c r="KXZ17" s="24"/>
      <c r="KYA17" s="24"/>
      <c r="KYB17" s="24"/>
      <c r="KYC17" s="24"/>
      <c r="KYD17" s="24"/>
      <c r="KYE17" s="24"/>
      <c r="KYF17" s="24"/>
      <c r="KYG17" s="24"/>
      <c r="KYH17" s="24"/>
      <c r="KYI17" s="24"/>
      <c r="KYJ17" s="24"/>
      <c r="KYK17" s="24"/>
      <c r="KYL17" s="24"/>
      <c r="KYM17" s="24"/>
      <c r="KYN17" s="24"/>
      <c r="KYO17" s="24"/>
      <c r="KYP17" s="24"/>
      <c r="KYQ17" s="24"/>
      <c r="KYR17" s="24"/>
      <c r="KYS17" s="24"/>
      <c r="KYT17" s="24"/>
      <c r="KYU17" s="24"/>
      <c r="KYV17" s="24"/>
      <c r="KYW17" s="24"/>
      <c r="KYX17" s="24"/>
      <c r="KYY17" s="24"/>
      <c r="KYZ17" s="24"/>
      <c r="KZA17" s="24"/>
      <c r="KZB17" s="24"/>
      <c r="KZC17" s="24"/>
      <c r="KZD17" s="24"/>
      <c r="KZE17" s="24"/>
      <c r="KZF17" s="24"/>
      <c r="KZG17" s="24"/>
      <c r="KZH17" s="24"/>
      <c r="KZI17" s="24"/>
      <c r="KZJ17" s="24"/>
      <c r="KZK17" s="24"/>
      <c r="KZL17" s="24"/>
      <c r="KZM17" s="24"/>
      <c r="KZN17" s="24"/>
      <c r="KZO17" s="24"/>
      <c r="KZP17" s="24"/>
      <c r="KZQ17" s="24"/>
      <c r="KZR17" s="24"/>
      <c r="KZS17" s="24"/>
      <c r="KZT17" s="24"/>
      <c r="KZU17" s="24"/>
      <c r="KZV17" s="24"/>
      <c r="KZW17" s="24"/>
      <c r="KZX17" s="24"/>
      <c r="KZY17" s="24"/>
      <c r="KZZ17" s="24"/>
      <c r="LAA17" s="24"/>
      <c r="LAB17" s="24"/>
      <c r="LAC17" s="24"/>
      <c r="LAD17" s="24"/>
      <c r="LAE17" s="24"/>
      <c r="LAF17" s="24"/>
      <c r="LAG17" s="24"/>
      <c r="LAH17" s="24"/>
      <c r="LAI17" s="24"/>
      <c r="LAJ17" s="24"/>
      <c r="LAK17" s="24"/>
      <c r="LAL17" s="24"/>
      <c r="LAM17" s="24"/>
      <c r="LAN17" s="24"/>
      <c r="LAO17" s="24"/>
      <c r="LAP17" s="24"/>
      <c r="LAQ17" s="24"/>
      <c r="LAR17" s="24"/>
      <c r="LAS17" s="24"/>
      <c r="LAT17" s="24"/>
      <c r="LAU17" s="24"/>
      <c r="LAV17" s="24"/>
      <c r="LAW17" s="24"/>
      <c r="LAX17" s="24"/>
      <c r="LAY17" s="24"/>
      <c r="LAZ17" s="24"/>
      <c r="LBA17" s="24"/>
      <c r="LBB17" s="24"/>
      <c r="LBC17" s="24"/>
      <c r="LBD17" s="24"/>
      <c r="LBE17" s="24"/>
      <c r="LBF17" s="24"/>
      <c r="LBG17" s="24"/>
      <c r="LBH17" s="24"/>
      <c r="LBI17" s="24"/>
      <c r="LBJ17" s="24"/>
      <c r="LBK17" s="24"/>
      <c r="LBL17" s="24"/>
      <c r="LBM17" s="24"/>
      <c r="LBN17" s="24"/>
      <c r="LBO17" s="24"/>
      <c r="LBP17" s="24"/>
      <c r="LBQ17" s="24"/>
      <c r="LBR17" s="24"/>
      <c r="LBS17" s="24"/>
      <c r="LBT17" s="24"/>
      <c r="LBU17" s="24"/>
      <c r="LBV17" s="24"/>
      <c r="LBW17" s="24"/>
      <c r="LBX17" s="24"/>
      <c r="LBY17" s="24"/>
      <c r="LBZ17" s="24"/>
      <c r="LCA17" s="24"/>
      <c r="LCB17" s="24"/>
      <c r="LCC17" s="24"/>
      <c r="LCD17" s="24"/>
      <c r="LCE17" s="24"/>
      <c r="LCF17" s="24"/>
      <c r="LCG17" s="24"/>
      <c r="LCH17" s="24"/>
      <c r="LCI17" s="24"/>
      <c r="LCJ17" s="24"/>
      <c r="LCK17" s="24"/>
      <c r="LCL17" s="24"/>
      <c r="LCM17" s="24"/>
      <c r="LCN17" s="24"/>
      <c r="LCO17" s="24"/>
      <c r="LCP17" s="24"/>
      <c r="LCQ17" s="24"/>
      <c r="LCR17" s="24"/>
      <c r="LCS17" s="24"/>
      <c r="LCT17" s="24"/>
      <c r="LCU17" s="24"/>
      <c r="LCV17" s="24"/>
      <c r="LCW17" s="24"/>
      <c r="LCX17" s="24"/>
      <c r="LCY17" s="24"/>
      <c r="LCZ17" s="24"/>
      <c r="LDA17" s="24"/>
      <c r="LDB17" s="24"/>
      <c r="LDC17" s="24"/>
      <c r="LDD17" s="24"/>
      <c r="LDE17" s="24"/>
      <c r="LDF17" s="24"/>
      <c r="LDG17" s="24"/>
      <c r="LDH17" s="24"/>
      <c r="LDI17" s="24"/>
      <c r="LDJ17" s="24"/>
      <c r="LDK17" s="24"/>
      <c r="LDL17" s="24"/>
      <c r="LDM17" s="24"/>
      <c r="LDN17" s="24"/>
      <c r="LDO17" s="24"/>
      <c r="LDP17" s="24"/>
      <c r="LDQ17" s="24"/>
      <c r="LDR17" s="24"/>
      <c r="LDS17" s="24"/>
      <c r="LDT17" s="24"/>
      <c r="LDU17" s="24"/>
      <c r="LDV17" s="24"/>
      <c r="LDW17" s="24"/>
      <c r="LDX17" s="24"/>
      <c r="LDY17" s="24"/>
      <c r="LDZ17" s="24"/>
      <c r="LEA17" s="24"/>
      <c r="LEB17" s="24"/>
      <c r="LEC17" s="24"/>
      <c r="LED17" s="24"/>
      <c r="LEE17" s="24"/>
      <c r="LEF17" s="24"/>
      <c r="LEG17" s="24"/>
      <c r="LEH17" s="24"/>
      <c r="LEI17" s="24"/>
      <c r="LEJ17" s="24"/>
      <c r="LEK17" s="24"/>
      <c r="LEL17" s="24"/>
      <c r="LEM17" s="24"/>
      <c r="LEN17" s="24"/>
      <c r="LEO17" s="24"/>
      <c r="LEP17" s="24"/>
      <c r="LEQ17" s="24"/>
      <c r="LER17" s="24"/>
      <c r="LES17" s="24"/>
      <c r="LET17" s="24"/>
      <c r="LEU17" s="24"/>
      <c r="LEV17" s="24"/>
      <c r="LEW17" s="24"/>
      <c r="LEX17" s="24"/>
      <c r="LEY17" s="24"/>
      <c r="LEZ17" s="24"/>
      <c r="LFA17" s="24"/>
      <c r="LFB17" s="24"/>
      <c r="LFC17" s="24"/>
      <c r="LFD17" s="24"/>
      <c r="LFE17" s="24"/>
      <c r="LFF17" s="24"/>
      <c r="LFG17" s="24"/>
      <c r="LFH17" s="24"/>
      <c r="LFI17" s="24"/>
      <c r="LFJ17" s="24"/>
      <c r="LFK17" s="24"/>
      <c r="LFL17" s="24"/>
      <c r="LFM17" s="24"/>
      <c r="LFN17" s="24"/>
      <c r="LFO17" s="24"/>
      <c r="LFP17" s="24"/>
      <c r="LFQ17" s="24"/>
      <c r="LFR17" s="24"/>
      <c r="LFS17" s="24"/>
      <c r="LFT17" s="24"/>
      <c r="LFU17" s="24"/>
      <c r="LFV17" s="24"/>
      <c r="LFW17" s="24"/>
      <c r="LFX17" s="24"/>
      <c r="LFY17" s="24"/>
      <c r="LFZ17" s="24"/>
      <c r="LGA17" s="24"/>
      <c r="LGB17" s="24"/>
      <c r="LGC17" s="24"/>
      <c r="LGD17" s="24"/>
      <c r="LGE17" s="24"/>
      <c r="LGF17" s="24"/>
      <c r="LGG17" s="24"/>
      <c r="LGH17" s="24"/>
      <c r="LGI17" s="24"/>
      <c r="LGJ17" s="24"/>
      <c r="LGK17" s="24"/>
      <c r="LGL17" s="24"/>
      <c r="LGM17" s="24"/>
      <c r="LGN17" s="24"/>
      <c r="LGO17" s="24"/>
      <c r="LGP17" s="24"/>
      <c r="LGQ17" s="24"/>
      <c r="LGR17" s="24"/>
      <c r="LGS17" s="24"/>
      <c r="LGT17" s="24"/>
      <c r="LGU17" s="24"/>
      <c r="LGV17" s="24"/>
      <c r="LGW17" s="24"/>
      <c r="LGX17" s="24"/>
      <c r="LGY17" s="24"/>
      <c r="LGZ17" s="24"/>
      <c r="LHA17" s="24"/>
      <c r="LHB17" s="24"/>
      <c r="LHC17" s="24"/>
      <c r="LHD17" s="24"/>
      <c r="LHE17" s="24"/>
      <c r="LHF17" s="24"/>
      <c r="LHG17" s="24"/>
      <c r="LHH17" s="24"/>
      <c r="LHI17" s="24"/>
      <c r="LHJ17" s="24"/>
      <c r="LHK17" s="24"/>
      <c r="LHL17" s="24"/>
      <c r="LHM17" s="24"/>
      <c r="LHN17" s="24"/>
      <c r="LHO17" s="24"/>
      <c r="LHP17" s="24"/>
      <c r="LHQ17" s="24"/>
      <c r="LHR17" s="24"/>
      <c r="LHS17" s="24"/>
      <c r="LHT17" s="24"/>
      <c r="LHU17" s="24"/>
      <c r="LHV17" s="24"/>
      <c r="LHW17" s="24"/>
      <c r="LHX17" s="24"/>
      <c r="LHY17" s="24"/>
      <c r="LHZ17" s="24"/>
      <c r="LIA17" s="24"/>
      <c r="LIB17" s="24"/>
      <c r="LIC17" s="24"/>
      <c r="LID17" s="24"/>
      <c r="LIE17" s="24"/>
      <c r="LIF17" s="24"/>
      <c r="LIG17" s="24"/>
      <c r="LIH17" s="24"/>
      <c r="LII17" s="24"/>
      <c r="LIJ17" s="24"/>
      <c r="LIK17" s="24"/>
      <c r="LIL17" s="24"/>
      <c r="LIM17" s="24"/>
      <c r="LIN17" s="24"/>
      <c r="LIO17" s="24"/>
      <c r="LIP17" s="24"/>
      <c r="LIQ17" s="24"/>
      <c r="LIR17" s="24"/>
      <c r="LIS17" s="24"/>
      <c r="LIT17" s="24"/>
      <c r="LIU17" s="24"/>
      <c r="LIV17" s="24"/>
      <c r="LIW17" s="24"/>
      <c r="LIX17" s="24"/>
      <c r="LIY17" s="24"/>
      <c r="LIZ17" s="24"/>
      <c r="LJA17" s="24"/>
      <c r="LJB17" s="24"/>
      <c r="LJC17" s="24"/>
      <c r="LJD17" s="24"/>
      <c r="LJE17" s="24"/>
      <c r="LJF17" s="24"/>
      <c r="LJG17" s="24"/>
      <c r="LJH17" s="24"/>
      <c r="LJI17" s="24"/>
      <c r="LJJ17" s="24"/>
      <c r="LJK17" s="24"/>
      <c r="LJL17" s="24"/>
      <c r="LJM17" s="24"/>
      <c r="LJN17" s="24"/>
      <c r="LJO17" s="24"/>
      <c r="LJP17" s="24"/>
      <c r="LJQ17" s="24"/>
      <c r="LJR17" s="24"/>
      <c r="LJS17" s="24"/>
      <c r="LJT17" s="24"/>
      <c r="LJU17" s="24"/>
      <c r="LJV17" s="24"/>
      <c r="LJW17" s="24"/>
      <c r="LJX17" s="24"/>
      <c r="LJY17" s="24"/>
      <c r="LJZ17" s="24"/>
      <c r="LKA17" s="24"/>
      <c r="LKB17" s="24"/>
      <c r="LKC17" s="24"/>
      <c r="LKD17" s="24"/>
      <c r="LKE17" s="24"/>
      <c r="LKF17" s="24"/>
      <c r="LKG17" s="24"/>
      <c r="LKH17" s="24"/>
      <c r="LKI17" s="24"/>
      <c r="LKJ17" s="24"/>
      <c r="LKK17" s="24"/>
      <c r="LKL17" s="24"/>
      <c r="LKM17" s="24"/>
      <c r="LKN17" s="24"/>
      <c r="LKO17" s="24"/>
      <c r="LKP17" s="24"/>
      <c r="LKQ17" s="24"/>
      <c r="LKR17" s="24"/>
      <c r="LKS17" s="24"/>
      <c r="LKT17" s="24"/>
      <c r="LKU17" s="24"/>
      <c r="LKV17" s="24"/>
      <c r="LKW17" s="24"/>
      <c r="LKX17" s="24"/>
      <c r="LKY17" s="24"/>
      <c r="LKZ17" s="24"/>
      <c r="LLA17" s="24"/>
      <c r="LLB17" s="24"/>
      <c r="LLC17" s="24"/>
      <c r="LLD17" s="24"/>
      <c r="LLE17" s="24"/>
      <c r="LLF17" s="24"/>
      <c r="LLG17" s="24"/>
      <c r="LLH17" s="24"/>
      <c r="LLI17" s="24"/>
      <c r="LLJ17" s="24"/>
      <c r="LLK17" s="24"/>
      <c r="LLL17" s="24"/>
      <c r="LLM17" s="24"/>
      <c r="LLN17" s="24"/>
      <c r="LLO17" s="24"/>
      <c r="LLP17" s="24"/>
      <c r="LLQ17" s="24"/>
      <c r="LLR17" s="24"/>
      <c r="LLS17" s="24"/>
      <c r="LLT17" s="24"/>
      <c r="LLU17" s="24"/>
      <c r="LLV17" s="24"/>
      <c r="LLW17" s="24"/>
      <c r="LLX17" s="24"/>
      <c r="LLY17" s="24"/>
      <c r="LLZ17" s="24"/>
      <c r="LMA17" s="24"/>
      <c r="LMB17" s="24"/>
      <c r="LMC17" s="24"/>
      <c r="LMD17" s="24"/>
      <c r="LME17" s="24"/>
      <c r="LMF17" s="24"/>
      <c r="LMG17" s="24"/>
      <c r="LMH17" s="24"/>
      <c r="LMI17" s="24"/>
      <c r="LMJ17" s="24"/>
      <c r="LMK17" s="24"/>
      <c r="LML17" s="24"/>
      <c r="LMM17" s="24"/>
      <c r="LMN17" s="24"/>
      <c r="LMO17" s="24"/>
      <c r="LMP17" s="24"/>
      <c r="LMQ17" s="24"/>
      <c r="LMR17" s="24"/>
      <c r="LMS17" s="24"/>
      <c r="LMT17" s="24"/>
      <c r="LMU17" s="24"/>
      <c r="LMV17" s="24"/>
      <c r="LMW17" s="24"/>
      <c r="LMX17" s="24"/>
      <c r="LMY17" s="24"/>
      <c r="LMZ17" s="24"/>
      <c r="LNA17" s="24"/>
      <c r="LNB17" s="24"/>
      <c r="LNC17" s="24"/>
      <c r="LND17" s="24"/>
      <c r="LNE17" s="24"/>
      <c r="LNF17" s="24"/>
      <c r="LNG17" s="24"/>
      <c r="LNH17" s="24"/>
      <c r="LNI17" s="24"/>
      <c r="LNJ17" s="24"/>
      <c r="LNK17" s="24"/>
      <c r="LNL17" s="24"/>
      <c r="LNM17" s="24"/>
      <c r="LNN17" s="24"/>
      <c r="LNO17" s="24"/>
      <c r="LNP17" s="24"/>
      <c r="LNQ17" s="24"/>
      <c r="LNR17" s="24"/>
      <c r="LNS17" s="24"/>
      <c r="LNT17" s="24"/>
      <c r="LNU17" s="24"/>
      <c r="LNV17" s="24"/>
      <c r="LNW17" s="24"/>
      <c r="LNX17" s="24"/>
      <c r="LNY17" s="24"/>
      <c r="LNZ17" s="24"/>
      <c r="LOA17" s="24"/>
      <c r="LOB17" s="24"/>
      <c r="LOC17" s="24"/>
      <c r="LOD17" s="24"/>
      <c r="LOE17" s="24"/>
      <c r="LOF17" s="24"/>
      <c r="LOG17" s="24"/>
      <c r="LOH17" s="24"/>
      <c r="LOI17" s="24"/>
      <c r="LOJ17" s="24"/>
      <c r="LOK17" s="24"/>
      <c r="LOL17" s="24"/>
      <c r="LOM17" s="24"/>
      <c r="LON17" s="24"/>
      <c r="LOO17" s="24"/>
      <c r="LOP17" s="24"/>
      <c r="LOQ17" s="24"/>
      <c r="LOR17" s="24"/>
      <c r="LOS17" s="24"/>
      <c r="LOT17" s="24"/>
      <c r="LOU17" s="24"/>
      <c r="LOV17" s="24"/>
      <c r="LOW17" s="24"/>
      <c r="LOX17" s="24"/>
      <c r="LOY17" s="24"/>
      <c r="LOZ17" s="24"/>
      <c r="LPA17" s="24"/>
      <c r="LPB17" s="24"/>
      <c r="LPC17" s="24"/>
      <c r="LPD17" s="24"/>
      <c r="LPE17" s="24"/>
      <c r="LPF17" s="24"/>
      <c r="LPG17" s="24"/>
      <c r="LPH17" s="24"/>
      <c r="LPI17" s="24"/>
      <c r="LPJ17" s="24"/>
      <c r="LPK17" s="24"/>
      <c r="LPL17" s="24"/>
      <c r="LPM17" s="24"/>
      <c r="LPN17" s="24"/>
      <c r="LPO17" s="24"/>
      <c r="LPP17" s="24"/>
      <c r="LPQ17" s="24"/>
      <c r="LPR17" s="24"/>
      <c r="LPS17" s="24"/>
      <c r="LPT17" s="24"/>
      <c r="LPU17" s="24"/>
      <c r="LPV17" s="24"/>
      <c r="LPW17" s="24"/>
      <c r="LPX17" s="24"/>
      <c r="LPY17" s="24"/>
      <c r="LPZ17" s="24"/>
      <c r="LQA17" s="24"/>
      <c r="LQB17" s="24"/>
      <c r="LQC17" s="24"/>
      <c r="LQD17" s="24"/>
      <c r="LQE17" s="24"/>
      <c r="LQF17" s="24"/>
      <c r="LQG17" s="24"/>
      <c r="LQH17" s="24"/>
      <c r="LQI17" s="24"/>
      <c r="LQJ17" s="24"/>
      <c r="LQK17" s="24"/>
      <c r="LQL17" s="24"/>
      <c r="LQM17" s="24"/>
      <c r="LQN17" s="24"/>
      <c r="LQO17" s="24"/>
      <c r="LQP17" s="24"/>
      <c r="LQQ17" s="24"/>
      <c r="LQR17" s="24"/>
      <c r="LQS17" s="24"/>
      <c r="LQT17" s="24"/>
      <c r="LQU17" s="24"/>
      <c r="LQV17" s="24"/>
      <c r="LQW17" s="24"/>
      <c r="LQX17" s="24"/>
      <c r="LQY17" s="24"/>
      <c r="LQZ17" s="24"/>
      <c r="LRA17" s="24"/>
      <c r="LRB17" s="24"/>
      <c r="LRC17" s="24"/>
      <c r="LRD17" s="24"/>
      <c r="LRE17" s="24"/>
      <c r="LRF17" s="24"/>
      <c r="LRG17" s="24"/>
      <c r="LRH17" s="24"/>
      <c r="LRI17" s="24"/>
      <c r="LRJ17" s="24"/>
      <c r="LRK17" s="24"/>
      <c r="LRL17" s="24"/>
      <c r="LRM17" s="24"/>
      <c r="LRN17" s="24"/>
      <c r="LRO17" s="24"/>
      <c r="LRP17" s="24"/>
      <c r="LRQ17" s="24"/>
      <c r="LRR17" s="24"/>
      <c r="LRS17" s="24"/>
      <c r="LRT17" s="24"/>
      <c r="LRU17" s="24"/>
      <c r="LRV17" s="24"/>
      <c r="LRW17" s="24"/>
      <c r="LRX17" s="24"/>
      <c r="LRY17" s="24"/>
      <c r="LRZ17" s="24"/>
      <c r="LSA17" s="24"/>
      <c r="LSB17" s="24"/>
      <c r="LSC17" s="24"/>
      <c r="LSD17" s="24"/>
      <c r="LSE17" s="24"/>
      <c r="LSF17" s="24"/>
      <c r="LSG17" s="24"/>
      <c r="LSH17" s="24"/>
      <c r="LSI17" s="24"/>
      <c r="LSJ17" s="24"/>
      <c r="LSK17" s="24"/>
      <c r="LSL17" s="24"/>
      <c r="LSM17" s="24"/>
      <c r="LSN17" s="24"/>
      <c r="LSO17" s="24"/>
      <c r="LSP17" s="24"/>
      <c r="LSQ17" s="24"/>
      <c r="LSR17" s="24"/>
      <c r="LSS17" s="24"/>
      <c r="LST17" s="24"/>
      <c r="LSU17" s="24"/>
      <c r="LSV17" s="24"/>
      <c r="LSW17" s="24"/>
      <c r="LSX17" s="24"/>
      <c r="LSY17" s="24"/>
      <c r="LSZ17" s="24"/>
      <c r="LTA17" s="24"/>
      <c r="LTB17" s="24"/>
      <c r="LTC17" s="24"/>
      <c r="LTD17" s="24"/>
      <c r="LTE17" s="24"/>
      <c r="LTF17" s="24"/>
      <c r="LTG17" s="24"/>
      <c r="LTH17" s="24"/>
      <c r="LTI17" s="24"/>
      <c r="LTJ17" s="24"/>
      <c r="LTK17" s="24"/>
      <c r="LTL17" s="24"/>
      <c r="LTM17" s="24"/>
      <c r="LTN17" s="24"/>
      <c r="LTO17" s="24"/>
      <c r="LTP17" s="24"/>
      <c r="LTQ17" s="24"/>
      <c r="LTR17" s="24"/>
      <c r="LTS17" s="24"/>
      <c r="LTT17" s="24"/>
      <c r="LTU17" s="24"/>
      <c r="LTV17" s="24"/>
      <c r="LTW17" s="24"/>
      <c r="LTX17" s="24"/>
      <c r="LTY17" s="24"/>
      <c r="LTZ17" s="24"/>
      <c r="LUA17" s="24"/>
      <c r="LUB17" s="24"/>
      <c r="LUC17" s="24"/>
      <c r="LUD17" s="24"/>
      <c r="LUE17" s="24"/>
      <c r="LUF17" s="24"/>
      <c r="LUG17" s="24"/>
      <c r="LUH17" s="24"/>
      <c r="LUI17" s="24"/>
      <c r="LUJ17" s="24"/>
      <c r="LUK17" s="24"/>
      <c r="LUL17" s="24"/>
      <c r="LUM17" s="24"/>
      <c r="LUN17" s="24"/>
      <c r="LUO17" s="24"/>
      <c r="LUP17" s="24"/>
      <c r="LUQ17" s="24"/>
      <c r="LUR17" s="24"/>
      <c r="LUS17" s="24"/>
      <c r="LUT17" s="24"/>
      <c r="LUU17" s="24"/>
      <c r="LUV17" s="24"/>
      <c r="LUW17" s="24"/>
      <c r="LUX17" s="24"/>
      <c r="LUY17" s="24"/>
      <c r="LUZ17" s="24"/>
      <c r="LVA17" s="24"/>
      <c r="LVB17" s="24"/>
      <c r="LVC17" s="24"/>
      <c r="LVD17" s="24"/>
      <c r="LVE17" s="24"/>
      <c r="LVF17" s="24"/>
      <c r="LVG17" s="24"/>
      <c r="LVH17" s="24"/>
      <c r="LVI17" s="24"/>
      <c r="LVJ17" s="24"/>
      <c r="LVK17" s="24"/>
      <c r="LVL17" s="24"/>
      <c r="LVM17" s="24"/>
      <c r="LVN17" s="24"/>
      <c r="LVO17" s="24"/>
      <c r="LVP17" s="24"/>
      <c r="LVQ17" s="24"/>
      <c r="LVR17" s="24"/>
      <c r="LVS17" s="24"/>
      <c r="LVT17" s="24"/>
      <c r="LVU17" s="24"/>
      <c r="LVV17" s="24"/>
      <c r="LVW17" s="24"/>
      <c r="LVX17" s="24"/>
      <c r="LVY17" s="24"/>
      <c r="LVZ17" s="24"/>
      <c r="LWA17" s="24"/>
      <c r="LWB17" s="24"/>
      <c r="LWC17" s="24"/>
      <c r="LWD17" s="24"/>
      <c r="LWE17" s="24"/>
      <c r="LWF17" s="24"/>
      <c r="LWG17" s="24"/>
      <c r="LWH17" s="24"/>
      <c r="LWI17" s="24"/>
      <c r="LWJ17" s="24"/>
      <c r="LWK17" s="24"/>
      <c r="LWL17" s="24"/>
      <c r="LWM17" s="24"/>
      <c r="LWN17" s="24"/>
      <c r="LWO17" s="24"/>
      <c r="LWP17" s="24"/>
      <c r="LWQ17" s="24"/>
      <c r="LWR17" s="24"/>
      <c r="LWS17" s="24"/>
      <c r="LWT17" s="24"/>
      <c r="LWU17" s="24"/>
      <c r="LWV17" s="24"/>
      <c r="LWW17" s="24"/>
      <c r="LWX17" s="24"/>
      <c r="LWY17" s="24"/>
      <c r="LWZ17" s="24"/>
      <c r="LXA17" s="24"/>
      <c r="LXB17" s="24"/>
      <c r="LXC17" s="24"/>
      <c r="LXD17" s="24"/>
      <c r="LXE17" s="24"/>
      <c r="LXF17" s="24"/>
      <c r="LXG17" s="24"/>
      <c r="LXH17" s="24"/>
      <c r="LXI17" s="24"/>
      <c r="LXJ17" s="24"/>
      <c r="LXK17" s="24"/>
      <c r="LXL17" s="24"/>
      <c r="LXM17" s="24"/>
      <c r="LXN17" s="24"/>
      <c r="LXO17" s="24"/>
      <c r="LXP17" s="24"/>
      <c r="LXQ17" s="24"/>
      <c r="LXR17" s="24"/>
      <c r="LXS17" s="24"/>
      <c r="LXT17" s="24"/>
      <c r="LXU17" s="24"/>
      <c r="LXV17" s="24"/>
      <c r="LXW17" s="24"/>
      <c r="LXX17" s="24"/>
      <c r="LXY17" s="24"/>
      <c r="LXZ17" s="24"/>
      <c r="LYA17" s="24"/>
      <c r="LYB17" s="24"/>
      <c r="LYC17" s="24"/>
      <c r="LYD17" s="24"/>
      <c r="LYE17" s="24"/>
      <c r="LYF17" s="24"/>
      <c r="LYG17" s="24"/>
      <c r="LYH17" s="24"/>
      <c r="LYI17" s="24"/>
      <c r="LYJ17" s="24"/>
      <c r="LYK17" s="24"/>
      <c r="LYL17" s="24"/>
      <c r="LYM17" s="24"/>
      <c r="LYN17" s="24"/>
      <c r="LYO17" s="24"/>
      <c r="LYP17" s="24"/>
      <c r="LYQ17" s="24"/>
      <c r="LYR17" s="24"/>
      <c r="LYS17" s="24"/>
      <c r="LYT17" s="24"/>
      <c r="LYU17" s="24"/>
      <c r="LYV17" s="24"/>
      <c r="LYW17" s="24"/>
      <c r="LYX17" s="24"/>
      <c r="LYY17" s="24"/>
      <c r="LYZ17" s="24"/>
      <c r="LZA17" s="24"/>
      <c r="LZB17" s="24"/>
      <c r="LZC17" s="24"/>
      <c r="LZD17" s="24"/>
      <c r="LZE17" s="24"/>
      <c r="LZF17" s="24"/>
      <c r="LZG17" s="24"/>
      <c r="LZH17" s="24"/>
      <c r="LZI17" s="24"/>
      <c r="LZJ17" s="24"/>
      <c r="LZK17" s="24"/>
      <c r="LZL17" s="24"/>
      <c r="LZM17" s="24"/>
      <c r="LZN17" s="24"/>
      <c r="LZO17" s="24"/>
      <c r="LZP17" s="24"/>
      <c r="LZQ17" s="24"/>
      <c r="LZR17" s="24"/>
      <c r="LZS17" s="24"/>
      <c r="LZT17" s="24"/>
      <c r="LZU17" s="24"/>
      <c r="LZV17" s="24"/>
      <c r="LZW17" s="24"/>
      <c r="LZX17" s="24"/>
      <c r="LZY17" s="24"/>
      <c r="LZZ17" s="24"/>
      <c r="MAA17" s="24"/>
      <c r="MAB17" s="24"/>
      <c r="MAC17" s="24"/>
      <c r="MAD17" s="24"/>
      <c r="MAE17" s="24"/>
      <c r="MAF17" s="24"/>
      <c r="MAG17" s="24"/>
      <c r="MAH17" s="24"/>
      <c r="MAI17" s="24"/>
      <c r="MAJ17" s="24"/>
      <c r="MAK17" s="24"/>
      <c r="MAL17" s="24"/>
      <c r="MAM17" s="24"/>
      <c r="MAN17" s="24"/>
      <c r="MAO17" s="24"/>
      <c r="MAP17" s="24"/>
      <c r="MAQ17" s="24"/>
      <c r="MAR17" s="24"/>
      <c r="MAS17" s="24"/>
      <c r="MAT17" s="24"/>
      <c r="MAU17" s="24"/>
      <c r="MAV17" s="24"/>
      <c r="MAW17" s="24"/>
      <c r="MAX17" s="24"/>
      <c r="MAY17" s="24"/>
      <c r="MAZ17" s="24"/>
      <c r="MBA17" s="24"/>
      <c r="MBB17" s="24"/>
      <c r="MBC17" s="24"/>
      <c r="MBD17" s="24"/>
      <c r="MBE17" s="24"/>
      <c r="MBF17" s="24"/>
      <c r="MBG17" s="24"/>
      <c r="MBH17" s="24"/>
      <c r="MBI17" s="24"/>
      <c r="MBJ17" s="24"/>
      <c r="MBK17" s="24"/>
      <c r="MBL17" s="24"/>
      <c r="MBM17" s="24"/>
      <c r="MBN17" s="24"/>
      <c r="MBO17" s="24"/>
      <c r="MBP17" s="24"/>
      <c r="MBQ17" s="24"/>
      <c r="MBR17" s="24"/>
      <c r="MBS17" s="24"/>
      <c r="MBT17" s="24"/>
      <c r="MBU17" s="24"/>
      <c r="MBV17" s="24"/>
      <c r="MBW17" s="24"/>
      <c r="MBX17" s="24"/>
      <c r="MBY17" s="24"/>
      <c r="MBZ17" s="24"/>
      <c r="MCA17" s="24"/>
      <c r="MCB17" s="24"/>
      <c r="MCC17" s="24"/>
      <c r="MCD17" s="24"/>
      <c r="MCE17" s="24"/>
      <c r="MCF17" s="24"/>
      <c r="MCG17" s="24"/>
      <c r="MCH17" s="24"/>
      <c r="MCI17" s="24"/>
      <c r="MCJ17" s="24"/>
      <c r="MCK17" s="24"/>
      <c r="MCL17" s="24"/>
      <c r="MCM17" s="24"/>
      <c r="MCN17" s="24"/>
      <c r="MCO17" s="24"/>
      <c r="MCP17" s="24"/>
      <c r="MCQ17" s="24"/>
      <c r="MCR17" s="24"/>
      <c r="MCS17" s="24"/>
      <c r="MCT17" s="24"/>
      <c r="MCU17" s="24"/>
      <c r="MCV17" s="24"/>
      <c r="MCW17" s="24"/>
      <c r="MCX17" s="24"/>
      <c r="MCY17" s="24"/>
      <c r="MCZ17" s="24"/>
      <c r="MDA17" s="24"/>
      <c r="MDB17" s="24"/>
      <c r="MDC17" s="24"/>
      <c r="MDD17" s="24"/>
      <c r="MDE17" s="24"/>
      <c r="MDF17" s="24"/>
      <c r="MDG17" s="24"/>
      <c r="MDH17" s="24"/>
      <c r="MDI17" s="24"/>
      <c r="MDJ17" s="24"/>
      <c r="MDK17" s="24"/>
      <c r="MDL17" s="24"/>
      <c r="MDM17" s="24"/>
      <c r="MDN17" s="24"/>
      <c r="MDO17" s="24"/>
      <c r="MDP17" s="24"/>
      <c r="MDQ17" s="24"/>
      <c r="MDR17" s="24"/>
      <c r="MDS17" s="24"/>
      <c r="MDT17" s="24"/>
      <c r="MDU17" s="24"/>
      <c r="MDV17" s="24"/>
      <c r="MDW17" s="24"/>
      <c r="MDX17" s="24"/>
      <c r="MDY17" s="24"/>
      <c r="MDZ17" s="24"/>
      <c r="MEA17" s="24"/>
      <c r="MEB17" s="24"/>
      <c r="MEC17" s="24"/>
      <c r="MED17" s="24"/>
      <c r="MEE17" s="24"/>
      <c r="MEF17" s="24"/>
      <c r="MEG17" s="24"/>
      <c r="MEH17" s="24"/>
      <c r="MEI17" s="24"/>
      <c r="MEJ17" s="24"/>
      <c r="MEK17" s="24"/>
      <c r="MEL17" s="24"/>
      <c r="MEM17" s="24"/>
      <c r="MEN17" s="24"/>
      <c r="MEO17" s="24"/>
      <c r="MEP17" s="24"/>
      <c r="MEQ17" s="24"/>
      <c r="MER17" s="24"/>
      <c r="MES17" s="24"/>
      <c r="MET17" s="24"/>
      <c r="MEU17" s="24"/>
      <c r="MEV17" s="24"/>
      <c r="MEW17" s="24"/>
      <c r="MEX17" s="24"/>
      <c r="MEY17" s="24"/>
      <c r="MEZ17" s="24"/>
      <c r="MFA17" s="24"/>
      <c r="MFB17" s="24"/>
      <c r="MFC17" s="24"/>
      <c r="MFD17" s="24"/>
      <c r="MFE17" s="24"/>
      <c r="MFF17" s="24"/>
      <c r="MFG17" s="24"/>
      <c r="MFH17" s="24"/>
      <c r="MFI17" s="24"/>
      <c r="MFJ17" s="24"/>
      <c r="MFK17" s="24"/>
      <c r="MFL17" s="24"/>
      <c r="MFM17" s="24"/>
      <c r="MFN17" s="24"/>
      <c r="MFO17" s="24"/>
      <c r="MFP17" s="24"/>
      <c r="MFQ17" s="24"/>
      <c r="MFR17" s="24"/>
      <c r="MFS17" s="24"/>
      <c r="MFT17" s="24"/>
      <c r="MFU17" s="24"/>
      <c r="MFV17" s="24"/>
      <c r="MFW17" s="24"/>
      <c r="MFX17" s="24"/>
      <c r="MFY17" s="24"/>
      <c r="MFZ17" s="24"/>
      <c r="MGA17" s="24"/>
      <c r="MGB17" s="24"/>
      <c r="MGC17" s="24"/>
      <c r="MGD17" s="24"/>
      <c r="MGE17" s="24"/>
      <c r="MGF17" s="24"/>
      <c r="MGG17" s="24"/>
      <c r="MGH17" s="24"/>
      <c r="MGI17" s="24"/>
      <c r="MGJ17" s="24"/>
      <c r="MGK17" s="24"/>
      <c r="MGL17" s="24"/>
      <c r="MGM17" s="24"/>
      <c r="MGN17" s="24"/>
      <c r="MGO17" s="24"/>
      <c r="MGP17" s="24"/>
      <c r="MGQ17" s="24"/>
      <c r="MGR17" s="24"/>
      <c r="MGS17" s="24"/>
      <c r="MGT17" s="24"/>
      <c r="MGU17" s="24"/>
      <c r="MGV17" s="24"/>
      <c r="MGW17" s="24"/>
      <c r="MGX17" s="24"/>
      <c r="MGY17" s="24"/>
      <c r="MGZ17" s="24"/>
      <c r="MHA17" s="24"/>
      <c r="MHB17" s="24"/>
      <c r="MHC17" s="24"/>
      <c r="MHD17" s="24"/>
      <c r="MHE17" s="24"/>
      <c r="MHF17" s="24"/>
      <c r="MHG17" s="24"/>
      <c r="MHH17" s="24"/>
      <c r="MHI17" s="24"/>
      <c r="MHJ17" s="24"/>
      <c r="MHK17" s="24"/>
      <c r="MHL17" s="24"/>
      <c r="MHM17" s="24"/>
      <c r="MHN17" s="24"/>
      <c r="MHO17" s="24"/>
      <c r="MHP17" s="24"/>
      <c r="MHQ17" s="24"/>
      <c r="MHR17" s="24"/>
      <c r="MHS17" s="24"/>
      <c r="MHT17" s="24"/>
      <c r="MHU17" s="24"/>
      <c r="MHV17" s="24"/>
      <c r="MHW17" s="24"/>
      <c r="MHX17" s="24"/>
      <c r="MHY17" s="24"/>
      <c r="MHZ17" s="24"/>
      <c r="MIA17" s="24"/>
      <c r="MIB17" s="24"/>
      <c r="MIC17" s="24"/>
      <c r="MID17" s="24"/>
      <c r="MIE17" s="24"/>
      <c r="MIF17" s="24"/>
      <c r="MIG17" s="24"/>
      <c r="MIH17" s="24"/>
      <c r="MII17" s="24"/>
      <c r="MIJ17" s="24"/>
      <c r="MIK17" s="24"/>
      <c r="MIL17" s="24"/>
      <c r="MIM17" s="24"/>
      <c r="MIN17" s="24"/>
      <c r="MIO17" s="24"/>
      <c r="MIP17" s="24"/>
      <c r="MIQ17" s="24"/>
      <c r="MIR17" s="24"/>
      <c r="MIS17" s="24"/>
      <c r="MIT17" s="24"/>
      <c r="MIU17" s="24"/>
      <c r="MIV17" s="24"/>
      <c r="MIW17" s="24"/>
      <c r="MIX17" s="24"/>
      <c r="MIY17" s="24"/>
      <c r="MIZ17" s="24"/>
      <c r="MJA17" s="24"/>
      <c r="MJB17" s="24"/>
      <c r="MJC17" s="24"/>
      <c r="MJD17" s="24"/>
      <c r="MJE17" s="24"/>
      <c r="MJF17" s="24"/>
      <c r="MJG17" s="24"/>
      <c r="MJH17" s="24"/>
      <c r="MJI17" s="24"/>
      <c r="MJJ17" s="24"/>
      <c r="MJK17" s="24"/>
      <c r="MJL17" s="24"/>
      <c r="MJM17" s="24"/>
      <c r="MJN17" s="24"/>
      <c r="MJO17" s="24"/>
      <c r="MJP17" s="24"/>
      <c r="MJQ17" s="24"/>
      <c r="MJR17" s="24"/>
      <c r="MJS17" s="24"/>
      <c r="MJT17" s="24"/>
      <c r="MJU17" s="24"/>
      <c r="MJV17" s="24"/>
      <c r="MJW17" s="24"/>
      <c r="MJX17" s="24"/>
      <c r="MJY17" s="24"/>
      <c r="MJZ17" s="24"/>
      <c r="MKA17" s="24"/>
      <c r="MKB17" s="24"/>
      <c r="MKC17" s="24"/>
      <c r="MKD17" s="24"/>
      <c r="MKE17" s="24"/>
      <c r="MKF17" s="24"/>
      <c r="MKG17" s="24"/>
      <c r="MKH17" s="24"/>
      <c r="MKI17" s="24"/>
      <c r="MKJ17" s="24"/>
      <c r="MKK17" s="24"/>
      <c r="MKL17" s="24"/>
      <c r="MKM17" s="24"/>
      <c r="MKN17" s="24"/>
      <c r="MKO17" s="24"/>
      <c r="MKP17" s="24"/>
      <c r="MKQ17" s="24"/>
      <c r="MKR17" s="24"/>
      <c r="MKS17" s="24"/>
      <c r="MKT17" s="24"/>
      <c r="MKU17" s="24"/>
      <c r="MKV17" s="24"/>
      <c r="MKW17" s="24"/>
      <c r="MKX17" s="24"/>
      <c r="MKY17" s="24"/>
      <c r="MKZ17" s="24"/>
      <c r="MLA17" s="24"/>
      <c r="MLB17" s="24"/>
      <c r="MLC17" s="24"/>
      <c r="MLD17" s="24"/>
      <c r="MLE17" s="24"/>
      <c r="MLF17" s="24"/>
      <c r="MLG17" s="24"/>
      <c r="MLH17" s="24"/>
      <c r="MLI17" s="24"/>
      <c r="MLJ17" s="24"/>
      <c r="MLK17" s="24"/>
      <c r="MLL17" s="24"/>
      <c r="MLM17" s="24"/>
      <c r="MLN17" s="24"/>
      <c r="MLO17" s="24"/>
      <c r="MLP17" s="24"/>
      <c r="MLQ17" s="24"/>
      <c r="MLR17" s="24"/>
      <c r="MLS17" s="24"/>
      <c r="MLT17" s="24"/>
      <c r="MLU17" s="24"/>
      <c r="MLV17" s="24"/>
      <c r="MLW17" s="24"/>
      <c r="MLX17" s="24"/>
      <c r="MLY17" s="24"/>
      <c r="MLZ17" s="24"/>
      <c r="MMA17" s="24"/>
      <c r="MMB17" s="24"/>
      <c r="MMC17" s="24"/>
      <c r="MMD17" s="24"/>
      <c r="MME17" s="24"/>
      <c r="MMF17" s="24"/>
      <c r="MMG17" s="24"/>
      <c r="MMH17" s="24"/>
      <c r="MMI17" s="24"/>
      <c r="MMJ17" s="24"/>
      <c r="MMK17" s="24"/>
      <c r="MML17" s="24"/>
      <c r="MMM17" s="24"/>
      <c r="MMN17" s="24"/>
      <c r="MMO17" s="24"/>
      <c r="MMP17" s="24"/>
      <c r="MMQ17" s="24"/>
      <c r="MMR17" s="24"/>
      <c r="MMS17" s="24"/>
      <c r="MMT17" s="24"/>
      <c r="MMU17" s="24"/>
      <c r="MMV17" s="24"/>
      <c r="MMW17" s="24"/>
      <c r="MMX17" s="24"/>
      <c r="MMY17" s="24"/>
      <c r="MMZ17" s="24"/>
      <c r="MNA17" s="24"/>
      <c r="MNB17" s="24"/>
      <c r="MNC17" s="24"/>
      <c r="MND17" s="24"/>
      <c r="MNE17" s="24"/>
      <c r="MNF17" s="24"/>
      <c r="MNG17" s="24"/>
      <c r="MNH17" s="24"/>
      <c r="MNI17" s="24"/>
      <c r="MNJ17" s="24"/>
      <c r="MNK17" s="24"/>
      <c r="MNL17" s="24"/>
      <c r="MNM17" s="24"/>
      <c r="MNN17" s="24"/>
      <c r="MNO17" s="24"/>
      <c r="MNP17" s="24"/>
      <c r="MNQ17" s="24"/>
      <c r="MNR17" s="24"/>
      <c r="MNS17" s="24"/>
      <c r="MNT17" s="24"/>
      <c r="MNU17" s="24"/>
      <c r="MNV17" s="24"/>
      <c r="MNW17" s="24"/>
      <c r="MNX17" s="24"/>
      <c r="MNY17" s="24"/>
      <c r="MNZ17" s="24"/>
      <c r="MOA17" s="24"/>
      <c r="MOB17" s="24"/>
      <c r="MOC17" s="24"/>
      <c r="MOD17" s="24"/>
      <c r="MOE17" s="24"/>
      <c r="MOF17" s="24"/>
      <c r="MOG17" s="24"/>
      <c r="MOH17" s="24"/>
      <c r="MOI17" s="24"/>
      <c r="MOJ17" s="24"/>
      <c r="MOK17" s="24"/>
      <c r="MOL17" s="24"/>
      <c r="MOM17" s="24"/>
      <c r="MON17" s="24"/>
      <c r="MOO17" s="24"/>
      <c r="MOP17" s="24"/>
      <c r="MOQ17" s="24"/>
      <c r="MOR17" s="24"/>
      <c r="MOS17" s="24"/>
      <c r="MOT17" s="24"/>
      <c r="MOU17" s="24"/>
      <c r="MOV17" s="24"/>
      <c r="MOW17" s="24"/>
      <c r="MOX17" s="24"/>
      <c r="MOY17" s="24"/>
      <c r="MOZ17" s="24"/>
      <c r="MPA17" s="24"/>
      <c r="MPB17" s="24"/>
      <c r="MPC17" s="24"/>
      <c r="MPD17" s="24"/>
      <c r="MPE17" s="24"/>
      <c r="MPF17" s="24"/>
      <c r="MPG17" s="24"/>
      <c r="MPH17" s="24"/>
      <c r="MPI17" s="24"/>
      <c r="MPJ17" s="24"/>
      <c r="MPK17" s="24"/>
      <c r="MPL17" s="24"/>
      <c r="MPM17" s="24"/>
      <c r="MPN17" s="24"/>
      <c r="MPO17" s="24"/>
      <c r="MPP17" s="24"/>
      <c r="MPQ17" s="24"/>
      <c r="MPR17" s="24"/>
      <c r="MPS17" s="24"/>
      <c r="MPT17" s="24"/>
      <c r="MPU17" s="24"/>
      <c r="MPV17" s="24"/>
      <c r="MPW17" s="24"/>
      <c r="MPX17" s="24"/>
      <c r="MPY17" s="24"/>
      <c r="MPZ17" s="24"/>
      <c r="MQA17" s="24"/>
      <c r="MQB17" s="24"/>
      <c r="MQC17" s="24"/>
      <c r="MQD17" s="24"/>
      <c r="MQE17" s="24"/>
      <c r="MQF17" s="24"/>
      <c r="MQG17" s="24"/>
      <c r="MQH17" s="24"/>
      <c r="MQI17" s="24"/>
      <c r="MQJ17" s="24"/>
      <c r="MQK17" s="24"/>
      <c r="MQL17" s="24"/>
      <c r="MQM17" s="24"/>
      <c r="MQN17" s="24"/>
      <c r="MQO17" s="24"/>
      <c r="MQP17" s="24"/>
      <c r="MQQ17" s="24"/>
      <c r="MQR17" s="24"/>
      <c r="MQS17" s="24"/>
      <c r="MQT17" s="24"/>
      <c r="MQU17" s="24"/>
      <c r="MQV17" s="24"/>
      <c r="MQW17" s="24"/>
      <c r="MQX17" s="24"/>
      <c r="MQY17" s="24"/>
      <c r="MQZ17" s="24"/>
      <c r="MRA17" s="24"/>
      <c r="MRB17" s="24"/>
      <c r="MRC17" s="24"/>
      <c r="MRD17" s="24"/>
      <c r="MRE17" s="24"/>
      <c r="MRF17" s="24"/>
      <c r="MRG17" s="24"/>
      <c r="MRH17" s="24"/>
      <c r="MRI17" s="24"/>
      <c r="MRJ17" s="24"/>
      <c r="MRK17" s="24"/>
      <c r="MRL17" s="24"/>
      <c r="MRM17" s="24"/>
      <c r="MRN17" s="24"/>
      <c r="MRO17" s="24"/>
      <c r="MRP17" s="24"/>
      <c r="MRQ17" s="24"/>
      <c r="MRR17" s="24"/>
      <c r="MRS17" s="24"/>
      <c r="MRT17" s="24"/>
      <c r="MRU17" s="24"/>
      <c r="MRV17" s="24"/>
      <c r="MRW17" s="24"/>
      <c r="MRX17" s="24"/>
      <c r="MRY17" s="24"/>
      <c r="MRZ17" s="24"/>
      <c r="MSA17" s="24"/>
      <c r="MSB17" s="24"/>
      <c r="MSC17" s="24"/>
      <c r="MSD17" s="24"/>
      <c r="MSE17" s="24"/>
      <c r="MSF17" s="24"/>
      <c r="MSG17" s="24"/>
      <c r="MSH17" s="24"/>
      <c r="MSI17" s="24"/>
      <c r="MSJ17" s="24"/>
      <c r="MSK17" s="24"/>
      <c r="MSL17" s="24"/>
      <c r="MSM17" s="24"/>
      <c r="MSN17" s="24"/>
      <c r="MSO17" s="24"/>
      <c r="MSP17" s="24"/>
      <c r="MSQ17" s="24"/>
      <c r="MSR17" s="24"/>
      <c r="MSS17" s="24"/>
      <c r="MST17" s="24"/>
      <c r="MSU17" s="24"/>
      <c r="MSV17" s="24"/>
      <c r="MSW17" s="24"/>
      <c r="MSX17" s="24"/>
      <c r="MSY17" s="24"/>
      <c r="MSZ17" s="24"/>
      <c r="MTA17" s="24"/>
      <c r="MTB17" s="24"/>
      <c r="MTC17" s="24"/>
      <c r="MTD17" s="24"/>
      <c r="MTE17" s="24"/>
      <c r="MTF17" s="24"/>
      <c r="MTG17" s="24"/>
      <c r="MTH17" s="24"/>
      <c r="MTI17" s="24"/>
      <c r="MTJ17" s="24"/>
      <c r="MTK17" s="24"/>
      <c r="MTL17" s="24"/>
      <c r="MTM17" s="24"/>
      <c r="MTN17" s="24"/>
      <c r="MTO17" s="24"/>
      <c r="MTP17" s="24"/>
      <c r="MTQ17" s="24"/>
      <c r="MTR17" s="24"/>
      <c r="MTS17" s="24"/>
      <c r="MTT17" s="24"/>
      <c r="MTU17" s="24"/>
      <c r="MTV17" s="24"/>
      <c r="MTW17" s="24"/>
      <c r="MTX17" s="24"/>
      <c r="MTY17" s="24"/>
      <c r="MTZ17" s="24"/>
      <c r="MUA17" s="24"/>
      <c r="MUB17" s="24"/>
      <c r="MUC17" s="24"/>
      <c r="MUD17" s="24"/>
      <c r="MUE17" s="24"/>
      <c r="MUF17" s="24"/>
      <c r="MUG17" s="24"/>
      <c r="MUH17" s="24"/>
      <c r="MUI17" s="24"/>
      <c r="MUJ17" s="24"/>
      <c r="MUK17" s="24"/>
      <c r="MUL17" s="24"/>
      <c r="MUM17" s="24"/>
      <c r="MUN17" s="24"/>
      <c r="MUO17" s="24"/>
      <c r="MUP17" s="24"/>
      <c r="MUQ17" s="24"/>
      <c r="MUR17" s="24"/>
      <c r="MUS17" s="24"/>
      <c r="MUT17" s="24"/>
      <c r="MUU17" s="24"/>
      <c r="MUV17" s="24"/>
      <c r="MUW17" s="24"/>
      <c r="MUX17" s="24"/>
      <c r="MUY17" s="24"/>
      <c r="MUZ17" s="24"/>
      <c r="MVA17" s="24"/>
      <c r="MVB17" s="24"/>
      <c r="MVC17" s="24"/>
      <c r="MVD17" s="24"/>
      <c r="MVE17" s="24"/>
      <c r="MVF17" s="24"/>
      <c r="MVG17" s="24"/>
      <c r="MVH17" s="24"/>
      <c r="MVI17" s="24"/>
      <c r="MVJ17" s="24"/>
      <c r="MVK17" s="24"/>
      <c r="MVL17" s="24"/>
      <c r="MVM17" s="24"/>
      <c r="MVN17" s="24"/>
      <c r="MVO17" s="24"/>
      <c r="MVP17" s="24"/>
      <c r="MVQ17" s="24"/>
      <c r="MVR17" s="24"/>
      <c r="MVS17" s="24"/>
      <c r="MVT17" s="24"/>
      <c r="MVU17" s="24"/>
      <c r="MVV17" s="24"/>
      <c r="MVW17" s="24"/>
      <c r="MVX17" s="24"/>
      <c r="MVY17" s="24"/>
      <c r="MVZ17" s="24"/>
      <c r="MWA17" s="24"/>
      <c r="MWB17" s="24"/>
      <c r="MWC17" s="24"/>
      <c r="MWD17" s="24"/>
      <c r="MWE17" s="24"/>
      <c r="MWF17" s="24"/>
      <c r="MWG17" s="24"/>
      <c r="MWH17" s="24"/>
      <c r="MWI17" s="24"/>
      <c r="MWJ17" s="24"/>
      <c r="MWK17" s="24"/>
      <c r="MWL17" s="24"/>
      <c r="MWM17" s="24"/>
      <c r="MWN17" s="24"/>
      <c r="MWO17" s="24"/>
      <c r="MWP17" s="24"/>
      <c r="MWQ17" s="24"/>
      <c r="MWR17" s="24"/>
      <c r="MWS17" s="24"/>
      <c r="MWT17" s="24"/>
      <c r="MWU17" s="24"/>
      <c r="MWV17" s="24"/>
      <c r="MWW17" s="24"/>
      <c r="MWX17" s="24"/>
      <c r="MWY17" s="24"/>
      <c r="MWZ17" s="24"/>
      <c r="MXA17" s="24"/>
      <c r="MXB17" s="24"/>
      <c r="MXC17" s="24"/>
      <c r="MXD17" s="24"/>
      <c r="MXE17" s="24"/>
      <c r="MXF17" s="24"/>
      <c r="MXG17" s="24"/>
      <c r="MXH17" s="24"/>
      <c r="MXI17" s="24"/>
      <c r="MXJ17" s="24"/>
      <c r="MXK17" s="24"/>
      <c r="MXL17" s="24"/>
      <c r="MXM17" s="24"/>
      <c r="MXN17" s="24"/>
      <c r="MXO17" s="24"/>
      <c r="MXP17" s="24"/>
      <c r="MXQ17" s="24"/>
      <c r="MXR17" s="24"/>
      <c r="MXS17" s="24"/>
      <c r="MXT17" s="24"/>
      <c r="MXU17" s="24"/>
      <c r="MXV17" s="24"/>
      <c r="MXW17" s="24"/>
      <c r="MXX17" s="24"/>
      <c r="MXY17" s="24"/>
      <c r="MXZ17" s="24"/>
      <c r="MYA17" s="24"/>
      <c r="MYB17" s="24"/>
      <c r="MYC17" s="24"/>
      <c r="MYD17" s="24"/>
      <c r="MYE17" s="24"/>
      <c r="MYF17" s="24"/>
      <c r="MYG17" s="24"/>
      <c r="MYH17" s="24"/>
      <c r="MYI17" s="24"/>
      <c r="MYJ17" s="24"/>
      <c r="MYK17" s="24"/>
      <c r="MYL17" s="24"/>
      <c r="MYM17" s="24"/>
      <c r="MYN17" s="24"/>
      <c r="MYO17" s="24"/>
      <c r="MYP17" s="24"/>
      <c r="MYQ17" s="24"/>
      <c r="MYR17" s="24"/>
      <c r="MYS17" s="24"/>
      <c r="MYT17" s="24"/>
      <c r="MYU17" s="24"/>
      <c r="MYV17" s="24"/>
      <c r="MYW17" s="24"/>
      <c r="MYX17" s="24"/>
      <c r="MYY17" s="24"/>
      <c r="MYZ17" s="24"/>
      <c r="MZA17" s="24"/>
      <c r="MZB17" s="24"/>
      <c r="MZC17" s="24"/>
      <c r="MZD17" s="24"/>
      <c r="MZE17" s="24"/>
      <c r="MZF17" s="24"/>
      <c r="MZG17" s="24"/>
      <c r="MZH17" s="24"/>
      <c r="MZI17" s="24"/>
      <c r="MZJ17" s="24"/>
      <c r="MZK17" s="24"/>
      <c r="MZL17" s="24"/>
      <c r="MZM17" s="24"/>
      <c r="MZN17" s="24"/>
      <c r="MZO17" s="24"/>
      <c r="MZP17" s="24"/>
      <c r="MZQ17" s="24"/>
      <c r="MZR17" s="24"/>
      <c r="MZS17" s="24"/>
      <c r="MZT17" s="24"/>
      <c r="MZU17" s="24"/>
      <c r="MZV17" s="24"/>
      <c r="MZW17" s="24"/>
      <c r="MZX17" s="24"/>
      <c r="MZY17" s="24"/>
      <c r="MZZ17" s="24"/>
      <c r="NAA17" s="24"/>
      <c r="NAB17" s="24"/>
      <c r="NAC17" s="24"/>
      <c r="NAD17" s="24"/>
      <c r="NAE17" s="24"/>
      <c r="NAF17" s="24"/>
      <c r="NAG17" s="24"/>
      <c r="NAH17" s="24"/>
      <c r="NAI17" s="24"/>
      <c r="NAJ17" s="24"/>
      <c r="NAK17" s="24"/>
      <c r="NAL17" s="24"/>
      <c r="NAM17" s="24"/>
      <c r="NAN17" s="24"/>
      <c r="NAO17" s="24"/>
      <c r="NAP17" s="24"/>
      <c r="NAQ17" s="24"/>
      <c r="NAR17" s="24"/>
      <c r="NAS17" s="24"/>
      <c r="NAT17" s="24"/>
      <c r="NAU17" s="24"/>
      <c r="NAV17" s="24"/>
      <c r="NAW17" s="24"/>
      <c r="NAX17" s="24"/>
      <c r="NAY17" s="24"/>
      <c r="NAZ17" s="24"/>
      <c r="NBA17" s="24"/>
      <c r="NBB17" s="24"/>
      <c r="NBC17" s="24"/>
      <c r="NBD17" s="24"/>
      <c r="NBE17" s="24"/>
      <c r="NBF17" s="24"/>
      <c r="NBG17" s="24"/>
      <c r="NBH17" s="24"/>
      <c r="NBI17" s="24"/>
      <c r="NBJ17" s="24"/>
      <c r="NBK17" s="24"/>
      <c r="NBL17" s="24"/>
      <c r="NBM17" s="24"/>
      <c r="NBN17" s="24"/>
      <c r="NBO17" s="24"/>
      <c r="NBP17" s="24"/>
      <c r="NBQ17" s="24"/>
      <c r="NBR17" s="24"/>
      <c r="NBS17" s="24"/>
      <c r="NBT17" s="24"/>
      <c r="NBU17" s="24"/>
      <c r="NBV17" s="24"/>
      <c r="NBW17" s="24"/>
      <c r="NBX17" s="24"/>
      <c r="NBY17" s="24"/>
      <c r="NBZ17" s="24"/>
      <c r="NCA17" s="24"/>
      <c r="NCB17" s="24"/>
      <c r="NCC17" s="24"/>
      <c r="NCD17" s="24"/>
      <c r="NCE17" s="24"/>
      <c r="NCF17" s="24"/>
      <c r="NCG17" s="24"/>
      <c r="NCH17" s="24"/>
      <c r="NCI17" s="24"/>
      <c r="NCJ17" s="24"/>
      <c r="NCK17" s="24"/>
      <c r="NCL17" s="24"/>
      <c r="NCM17" s="24"/>
      <c r="NCN17" s="24"/>
      <c r="NCO17" s="24"/>
      <c r="NCP17" s="24"/>
      <c r="NCQ17" s="24"/>
      <c r="NCR17" s="24"/>
      <c r="NCS17" s="24"/>
      <c r="NCT17" s="24"/>
      <c r="NCU17" s="24"/>
      <c r="NCV17" s="24"/>
      <c r="NCW17" s="24"/>
      <c r="NCX17" s="24"/>
      <c r="NCY17" s="24"/>
      <c r="NCZ17" s="24"/>
      <c r="NDA17" s="24"/>
      <c r="NDB17" s="24"/>
      <c r="NDC17" s="24"/>
      <c r="NDD17" s="24"/>
      <c r="NDE17" s="24"/>
      <c r="NDF17" s="24"/>
      <c r="NDG17" s="24"/>
      <c r="NDH17" s="24"/>
      <c r="NDI17" s="24"/>
      <c r="NDJ17" s="24"/>
      <c r="NDK17" s="24"/>
      <c r="NDL17" s="24"/>
      <c r="NDM17" s="24"/>
      <c r="NDN17" s="24"/>
      <c r="NDO17" s="24"/>
      <c r="NDP17" s="24"/>
      <c r="NDQ17" s="24"/>
      <c r="NDR17" s="24"/>
      <c r="NDS17" s="24"/>
      <c r="NDT17" s="24"/>
      <c r="NDU17" s="24"/>
      <c r="NDV17" s="24"/>
      <c r="NDW17" s="24"/>
      <c r="NDX17" s="24"/>
      <c r="NDY17" s="24"/>
      <c r="NDZ17" s="24"/>
      <c r="NEA17" s="24"/>
      <c r="NEB17" s="24"/>
      <c r="NEC17" s="24"/>
      <c r="NED17" s="24"/>
      <c r="NEE17" s="24"/>
      <c r="NEF17" s="24"/>
      <c r="NEG17" s="24"/>
      <c r="NEH17" s="24"/>
      <c r="NEI17" s="24"/>
      <c r="NEJ17" s="24"/>
      <c r="NEK17" s="24"/>
      <c r="NEL17" s="24"/>
      <c r="NEM17" s="24"/>
      <c r="NEN17" s="24"/>
      <c r="NEO17" s="24"/>
      <c r="NEP17" s="24"/>
      <c r="NEQ17" s="24"/>
      <c r="NER17" s="24"/>
      <c r="NES17" s="24"/>
      <c r="NET17" s="24"/>
      <c r="NEU17" s="24"/>
      <c r="NEV17" s="24"/>
      <c r="NEW17" s="24"/>
      <c r="NEX17" s="24"/>
      <c r="NEY17" s="24"/>
      <c r="NEZ17" s="24"/>
      <c r="NFA17" s="24"/>
      <c r="NFB17" s="24"/>
      <c r="NFC17" s="24"/>
      <c r="NFD17" s="24"/>
      <c r="NFE17" s="24"/>
      <c r="NFF17" s="24"/>
      <c r="NFG17" s="24"/>
      <c r="NFH17" s="24"/>
      <c r="NFI17" s="24"/>
      <c r="NFJ17" s="24"/>
      <c r="NFK17" s="24"/>
      <c r="NFL17" s="24"/>
      <c r="NFM17" s="24"/>
      <c r="NFN17" s="24"/>
      <c r="NFO17" s="24"/>
      <c r="NFP17" s="24"/>
      <c r="NFQ17" s="24"/>
      <c r="NFR17" s="24"/>
      <c r="NFS17" s="24"/>
      <c r="NFT17" s="24"/>
      <c r="NFU17" s="24"/>
      <c r="NFV17" s="24"/>
      <c r="NFW17" s="24"/>
      <c r="NFX17" s="24"/>
      <c r="NFY17" s="24"/>
      <c r="NFZ17" s="24"/>
      <c r="NGA17" s="24"/>
      <c r="NGB17" s="24"/>
      <c r="NGC17" s="24"/>
      <c r="NGD17" s="24"/>
      <c r="NGE17" s="24"/>
      <c r="NGF17" s="24"/>
      <c r="NGG17" s="24"/>
      <c r="NGH17" s="24"/>
      <c r="NGI17" s="24"/>
      <c r="NGJ17" s="24"/>
      <c r="NGK17" s="24"/>
      <c r="NGL17" s="24"/>
      <c r="NGM17" s="24"/>
      <c r="NGN17" s="24"/>
      <c r="NGO17" s="24"/>
      <c r="NGP17" s="24"/>
      <c r="NGQ17" s="24"/>
      <c r="NGR17" s="24"/>
      <c r="NGS17" s="24"/>
      <c r="NGT17" s="24"/>
      <c r="NGU17" s="24"/>
      <c r="NGV17" s="24"/>
      <c r="NGW17" s="24"/>
      <c r="NGX17" s="24"/>
      <c r="NGY17" s="24"/>
      <c r="NGZ17" s="24"/>
      <c r="NHA17" s="24"/>
      <c r="NHB17" s="24"/>
      <c r="NHC17" s="24"/>
      <c r="NHD17" s="24"/>
      <c r="NHE17" s="24"/>
      <c r="NHF17" s="24"/>
      <c r="NHG17" s="24"/>
      <c r="NHH17" s="24"/>
      <c r="NHI17" s="24"/>
      <c r="NHJ17" s="24"/>
      <c r="NHK17" s="24"/>
      <c r="NHL17" s="24"/>
      <c r="NHM17" s="24"/>
      <c r="NHN17" s="24"/>
      <c r="NHO17" s="24"/>
      <c r="NHP17" s="24"/>
      <c r="NHQ17" s="24"/>
      <c r="NHR17" s="24"/>
      <c r="NHS17" s="24"/>
      <c r="NHT17" s="24"/>
      <c r="NHU17" s="24"/>
      <c r="NHV17" s="24"/>
      <c r="NHW17" s="24"/>
      <c r="NHX17" s="24"/>
      <c r="NHY17" s="24"/>
      <c r="NHZ17" s="24"/>
      <c r="NIA17" s="24"/>
      <c r="NIB17" s="24"/>
      <c r="NIC17" s="24"/>
      <c r="NID17" s="24"/>
      <c r="NIE17" s="24"/>
      <c r="NIF17" s="24"/>
      <c r="NIG17" s="24"/>
      <c r="NIH17" s="24"/>
      <c r="NII17" s="24"/>
      <c r="NIJ17" s="24"/>
      <c r="NIK17" s="24"/>
      <c r="NIL17" s="24"/>
      <c r="NIM17" s="24"/>
      <c r="NIN17" s="24"/>
      <c r="NIO17" s="24"/>
      <c r="NIP17" s="24"/>
      <c r="NIQ17" s="24"/>
      <c r="NIR17" s="24"/>
      <c r="NIS17" s="24"/>
      <c r="NIT17" s="24"/>
      <c r="NIU17" s="24"/>
      <c r="NIV17" s="24"/>
      <c r="NIW17" s="24"/>
      <c r="NIX17" s="24"/>
      <c r="NIY17" s="24"/>
      <c r="NIZ17" s="24"/>
      <c r="NJA17" s="24"/>
      <c r="NJB17" s="24"/>
      <c r="NJC17" s="24"/>
      <c r="NJD17" s="24"/>
      <c r="NJE17" s="24"/>
      <c r="NJF17" s="24"/>
      <c r="NJG17" s="24"/>
      <c r="NJH17" s="24"/>
      <c r="NJI17" s="24"/>
      <c r="NJJ17" s="24"/>
      <c r="NJK17" s="24"/>
      <c r="NJL17" s="24"/>
      <c r="NJM17" s="24"/>
      <c r="NJN17" s="24"/>
      <c r="NJO17" s="24"/>
      <c r="NJP17" s="24"/>
      <c r="NJQ17" s="24"/>
      <c r="NJR17" s="24"/>
      <c r="NJS17" s="24"/>
      <c r="NJT17" s="24"/>
      <c r="NJU17" s="24"/>
      <c r="NJV17" s="24"/>
      <c r="NJW17" s="24"/>
      <c r="NJX17" s="24"/>
      <c r="NJY17" s="24"/>
      <c r="NJZ17" s="24"/>
      <c r="NKA17" s="24"/>
      <c r="NKB17" s="24"/>
      <c r="NKC17" s="24"/>
      <c r="NKD17" s="24"/>
      <c r="NKE17" s="24"/>
      <c r="NKF17" s="24"/>
      <c r="NKG17" s="24"/>
      <c r="NKH17" s="24"/>
      <c r="NKI17" s="24"/>
      <c r="NKJ17" s="24"/>
      <c r="NKK17" s="24"/>
      <c r="NKL17" s="24"/>
      <c r="NKM17" s="24"/>
      <c r="NKN17" s="24"/>
      <c r="NKO17" s="24"/>
      <c r="NKP17" s="24"/>
      <c r="NKQ17" s="24"/>
      <c r="NKR17" s="24"/>
      <c r="NKS17" s="24"/>
      <c r="NKT17" s="24"/>
      <c r="NKU17" s="24"/>
      <c r="NKV17" s="24"/>
      <c r="NKW17" s="24"/>
      <c r="NKX17" s="24"/>
      <c r="NKY17" s="24"/>
      <c r="NKZ17" s="24"/>
      <c r="NLA17" s="24"/>
      <c r="NLB17" s="24"/>
      <c r="NLC17" s="24"/>
      <c r="NLD17" s="24"/>
      <c r="NLE17" s="24"/>
      <c r="NLF17" s="24"/>
      <c r="NLG17" s="24"/>
      <c r="NLH17" s="24"/>
      <c r="NLI17" s="24"/>
      <c r="NLJ17" s="24"/>
      <c r="NLK17" s="24"/>
      <c r="NLL17" s="24"/>
      <c r="NLM17" s="24"/>
      <c r="NLN17" s="24"/>
      <c r="NLO17" s="24"/>
      <c r="NLP17" s="24"/>
      <c r="NLQ17" s="24"/>
      <c r="NLR17" s="24"/>
      <c r="NLS17" s="24"/>
      <c r="NLT17" s="24"/>
      <c r="NLU17" s="24"/>
      <c r="NLV17" s="24"/>
      <c r="NLW17" s="24"/>
      <c r="NLX17" s="24"/>
      <c r="NLY17" s="24"/>
      <c r="NLZ17" s="24"/>
      <c r="NMA17" s="24"/>
      <c r="NMB17" s="24"/>
      <c r="NMC17" s="24"/>
      <c r="NMD17" s="24"/>
      <c r="NME17" s="24"/>
      <c r="NMF17" s="24"/>
      <c r="NMG17" s="24"/>
      <c r="NMH17" s="24"/>
      <c r="NMI17" s="24"/>
      <c r="NMJ17" s="24"/>
      <c r="NMK17" s="24"/>
      <c r="NML17" s="24"/>
      <c r="NMM17" s="24"/>
      <c r="NMN17" s="24"/>
      <c r="NMO17" s="24"/>
      <c r="NMP17" s="24"/>
      <c r="NMQ17" s="24"/>
      <c r="NMR17" s="24"/>
      <c r="NMS17" s="24"/>
      <c r="NMT17" s="24"/>
      <c r="NMU17" s="24"/>
      <c r="NMV17" s="24"/>
      <c r="NMW17" s="24"/>
      <c r="NMX17" s="24"/>
      <c r="NMY17" s="24"/>
      <c r="NMZ17" s="24"/>
      <c r="NNA17" s="24"/>
      <c r="NNB17" s="24"/>
      <c r="NNC17" s="24"/>
      <c r="NND17" s="24"/>
      <c r="NNE17" s="24"/>
      <c r="NNF17" s="24"/>
      <c r="NNG17" s="24"/>
      <c r="NNH17" s="24"/>
      <c r="NNI17" s="24"/>
      <c r="NNJ17" s="24"/>
      <c r="NNK17" s="24"/>
      <c r="NNL17" s="24"/>
      <c r="NNM17" s="24"/>
      <c r="NNN17" s="24"/>
      <c r="NNO17" s="24"/>
      <c r="NNP17" s="24"/>
      <c r="NNQ17" s="24"/>
      <c r="NNR17" s="24"/>
      <c r="NNS17" s="24"/>
      <c r="NNT17" s="24"/>
      <c r="NNU17" s="24"/>
      <c r="NNV17" s="24"/>
      <c r="NNW17" s="24"/>
      <c r="NNX17" s="24"/>
      <c r="NNY17" s="24"/>
      <c r="NNZ17" s="24"/>
      <c r="NOA17" s="24"/>
      <c r="NOB17" s="24"/>
      <c r="NOC17" s="24"/>
      <c r="NOD17" s="24"/>
      <c r="NOE17" s="24"/>
      <c r="NOF17" s="24"/>
      <c r="NOG17" s="24"/>
      <c r="NOH17" s="24"/>
      <c r="NOI17" s="24"/>
      <c r="NOJ17" s="24"/>
      <c r="NOK17" s="24"/>
      <c r="NOL17" s="24"/>
      <c r="NOM17" s="24"/>
      <c r="NON17" s="24"/>
      <c r="NOO17" s="24"/>
      <c r="NOP17" s="24"/>
      <c r="NOQ17" s="24"/>
      <c r="NOR17" s="24"/>
      <c r="NOS17" s="24"/>
      <c r="NOT17" s="24"/>
      <c r="NOU17" s="24"/>
      <c r="NOV17" s="24"/>
      <c r="NOW17" s="24"/>
      <c r="NOX17" s="24"/>
      <c r="NOY17" s="24"/>
      <c r="NOZ17" s="24"/>
      <c r="NPA17" s="24"/>
      <c r="NPB17" s="24"/>
      <c r="NPC17" s="24"/>
      <c r="NPD17" s="24"/>
      <c r="NPE17" s="24"/>
      <c r="NPF17" s="24"/>
      <c r="NPG17" s="24"/>
      <c r="NPH17" s="24"/>
      <c r="NPI17" s="24"/>
      <c r="NPJ17" s="24"/>
      <c r="NPK17" s="24"/>
      <c r="NPL17" s="24"/>
      <c r="NPM17" s="24"/>
      <c r="NPN17" s="24"/>
      <c r="NPO17" s="24"/>
      <c r="NPP17" s="24"/>
      <c r="NPQ17" s="24"/>
      <c r="NPR17" s="24"/>
      <c r="NPS17" s="24"/>
      <c r="NPT17" s="24"/>
      <c r="NPU17" s="24"/>
      <c r="NPV17" s="24"/>
      <c r="NPW17" s="24"/>
      <c r="NPX17" s="24"/>
      <c r="NPY17" s="24"/>
      <c r="NPZ17" s="24"/>
      <c r="NQA17" s="24"/>
      <c r="NQB17" s="24"/>
      <c r="NQC17" s="24"/>
      <c r="NQD17" s="24"/>
      <c r="NQE17" s="24"/>
      <c r="NQF17" s="24"/>
      <c r="NQG17" s="24"/>
      <c r="NQH17" s="24"/>
      <c r="NQI17" s="24"/>
      <c r="NQJ17" s="24"/>
      <c r="NQK17" s="24"/>
      <c r="NQL17" s="24"/>
      <c r="NQM17" s="24"/>
      <c r="NQN17" s="24"/>
      <c r="NQO17" s="24"/>
      <c r="NQP17" s="24"/>
      <c r="NQQ17" s="24"/>
      <c r="NQR17" s="24"/>
      <c r="NQS17" s="24"/>
      <c r="NQT17" s="24"/>
      <c r="NQU17" s="24"/>
      <c r="NQV17" s="24"/>
      <c r="NQW17" s="24"/>
      <c r="NQX17" s="24"/>
      <c r="NQY17" s="24"/>
      <c r="NQZ17" s="24"/>
      <c r="NRA17" s="24"/>
      <c r="NRB17" s="24"/>
      <c r="NRC17" s="24"/>
      <c r="NRD17" s="24"/>
      <c r="NRE17" s="24"/>
      <c r="NRF17" s="24"/>
      <c r="NRG17" s="24"/>
      <c r="NRH17" s="24"/>
      <c r="NRI17" s="24"/>
      <c r="NRJ17" s="24"/>
      <c r="NRK17" s="24"/>
      <c r="NRL17" s="24"/>
      <c r="NRM17" s="24"/>
      <c r="NRN17" s="24"/>
      <c r="NRO17" s="24"/>
      <c r="NRP17" s="24"/>
      <c r="NRQ17" s="24"/>
      <c r="NRR17" s="24"/>
      <c r="NRS17" s="24"/>
      <c r="NRT17" s="24"/>
      <c r="NRU17" s="24"/>
      <c r="NRV17" s="24"/>
      <c r="NRW17" s="24"/>
      <c r="NRX17" s="24"/>
      <c r="NRY17" s="24"/>
      <c r="NRZ17" s="24"/>
      <c r="NSA17" s="24"/>
      <c r="NSB17" s="24"/>
      <c r="NSC17" s="24"/>
      <c r="NSD17" s="24"/>
      <c r="NSE17" s="24"/>
      <c r="NSF17" s="24"/>
      <c r="NSG17" s="24"/>
      <c r="NSH17" s="24"/>
      <c r="NSI17" s="24"/>
      <c r="NSJ17" s="24"/>
      <c r="NSK17" s="24"/>
      <c r="NSL17" s="24"/>
      <c r="NSM17" s="24"/>
      <c r="NSN17" s="24"/>
      <c r="NSO17" s="24"/>
      <c r="NSP17" s="24"/>
      <c r="NSQ17" s="24"/>
      <c r="NSR17" s="24"/>
      <c r="NSS17" s="24"/>
      <c r="NST17" s="24"/>
      <c r="NSU17" s="24"/>
      <c r="NSV17" s="24"/>
      <c r="NSW17" s="24"/>
      <c r="NSX17" s="24"/>
      <c r="NSY17" s="24"/>
      <c r="NSZ17" s="24"/>
      <c r="NTA17" s="24"/>
      <c r="NTB17" s="24"/>
      <c r="NTC17" s="24"/>
      <c r="NTD17" s="24"/>
      <c r="NTE17" s="24"/>
      <c r="NTF17" s="24"/>
      <c r="NTG17" s="24"/>
      <c r="NTH17" s="24"/>
      <c r="NTI17" s="24"/>
      <c r="NTJ17" s="24"/>
      <c r="NTK17" s="24"/>
      <c r="NTL17" s="24"/>
      <c r="NTM17" s="24"/>
      <c r="NTN17" s="24"/>
      <c r="NTO17" s="24"/>
      <c r="NTP17" s="24"/>
      <c r="NTQ17" s="24"/>
      <c r="NTR17" s="24"/>
      <c r="NTS17" s="24"/>
      <c r="NTT17" s="24"/>
      <c r="NTU17" s="24"/>
      <c r="NTV17" s="24"/>
      <c r="NTW17" s="24"/>
      <c r="NTX17" s="24"/>
      <c r="NTY17" s="24"/>
      <c r="NTZ17" s="24"/>
      <c r="NUA17" s="24"/>
      <c r="NUB17" s="24"/>
      <c r="NUC17" s="24"/>
      <c r="NUD17" s="24"/>
      <c r="NUE17" s="24"/>
      <c r="NUF17" s="24"/>
      <c r="NUG17" s="24"/>
      <c r="NUH17" s="24"/>
      <c r="NUI17" s="24"/>
      <c r="NUJ17" s="24"/>
      <c r="NUK17" s="24"/>
      <c r="NUL17" s="24"/>
      <c r="NUM17" s="24"/>
      <c r="NUN17" s="24"/>
      <c r="NUO17" s="24"/>
      <c r="NUP17" s="24"/>
      <c r="NUQ17" s="24"/>
      <c r="NUR17" s="24"/>
      <c r="NUS17" s="24"/>
      <c r="NUT17" s="24"/>
      <c r="NUU17" s="24"/>
      <c r="NUV17" s="24"/>
      <c r="NUW17" s="24"/>
      <c r="NUX17" s="24"/>
      <c r="NUY17" s="24"/>
      <c r="NUZ17" s="24"/>
      <c r="NVA17" s="24"/>
      <c r="NVB17" s="24"/>
      <c r="NVC17" s="24"/>
      <c r="NVD17" s="24"/>
      <c r="NVE17" s="24"/>
      <c r="NVF17" s="24"/>
      <c r="NVG17" s="24"/>
      <c r="NVH17" s="24"/>
      <c r="NVI17" s="24"/>
      <c r="NVJ17" s="24"/>
      <c r="NVK17" s="24"/>
      <c r="NVL17" s="24"/>
      <c r="NVM17" s="24"/>
      <c r="NVN17" s="24"/>
      <c r="NVO17" s="24"/>
      <c r="NVP17" s="24"/>
      <c r="NVQ17" s="24"/>
      <c r="NVR17" s="24"/>
      <c r="NVS17" s="24"/>
      <c r="NVT17" s="24"/>
      <c r="NVU17" s="24"/>
      <c r="NVV17" s="24"/>
      <c r="NVW17" s="24"/>
      <c r="NVX17" s="24"/>
      <c r="NVY17" s="24"/>
      <c r="NVZ17" s="24"/>
      <c r="NWA17" s="24"/>
      <c r="NWB17" s="24"/>
      <c r="NWC17" s="24"/>
      <c r="NWD17" s="24"/>
      <c r="NWE17" s="24"/>
      <c r="NWF17" s="24"/>
      <c r="NWG17" s="24"/>
      <c r="NWH17" s="24"/>
      <c r="NWI17" s="24"/>
      <c r="NWJ17" s="24"/>
      <c r="NWK17" s="24"/>
      <c r="NWL17" s="24"/>
      <c r="NWM17" s="24"/>
      <c r="NWN17" s="24"/>
      <c r="NWO17" s="24"/>
      <c r="NWP17" s="24"/>
      <c r="NWQ17" s="24"/>
      <c r="NWR17" s="24"/>
      <c r="NWS17" s="24"/>
      <c r="NWT17" s="24"/>
      <c r="NWU17" s="24"/>
      <c r="NWV17" s="24"/>
      <c r="NWW17" s="24"/>
      <c r="NWX17" s="24"/>
      <c r="NWY17" s="24"/>
      <c r="NWZ17" s="24"/>
      <c r="NXA17" s="24"/>
      <c r="NXB17" s="24"/>
      <c r="NXC17" s="24"/>
      <c r="NXD17" s="24"/>
      <c r="NXE17" s="24"/>
      <c r="NXF17" s="24"/>
      <c r="NXG17" s="24"/>
      <c r="NXH17" s="24"/>
      <c r="NXI17" s="24"/>
      <c r="NXJ17" s="24"/>
      <c r="NXK17" s="24"/>
      <c r="NXL17" s="24"/>
      <c r="NXM17" s="24"/>
      <c r="NXN17" s="24"/>
      <c r="NXO17" s="24"/>
      <c r="NXP17" s="24"/>
      <c r="NXQ17" s="24"/>
      <c r="NXR17" s="24"/>
      <c r="NXS17" s="24"/>
      <c r="NXT17" s="24"/>
      <c r="NXU17" s="24"/>
      <c r="NXV17" s="24"/>
      <c r="NXW17" s="24"/>
      <c r="NXX17" s="24"/>
      <c r="NXY17" s="24"/>
      <c r="NXZ17" s="24"/>
      <c r="NYA17" s="24"/>
      <c r="NYB17" s="24"/>
      <c r="NYC17" s="24"/>
      <c r="NYD17" s="24"/>
      <c r="NYE17" s="24"/>
      <c r="NYF17" s="24"/>
      <c r="NYG17" s="24"/>
      <c r="NYH17" s="24"/>
      <c r="NYI17" s="24"/>
      <c r="NYJ17" s="24"/>
      <c r="NYK17" s="24"/>
      <c r="NYL17" s="24"/>
      <c r="NYM17" s="24"/>
      <c r="NYN17" s="24"/>
      <c r="NYO17" s="24"/>
      <c r="NYP17" s="24"/>
      <c r="NYQ17" s="24"/>
      <c r="NYR17" s="24"/>
      <c r="NYS17" s="24"/>
      <c r="NYT17" s="24"/>
      <c r="NYU17" s="24"/>
      <c r="NYV17" s="24"/>
      <c r="NYW17" s="24"/>
      <c r="NYX17" s="24"/>
      <c r="NYY17" s="24"/>
      <c r="NYZ17" s="24"/>
      <c r="NZA17" s="24"/>
      <c r="NZB17" s="24"/>
      <c r="NZC17" s="24"/>
      <c r="NZD17" s="24"/>
      <c r="NZE17" s="24"/>
      <c r="NZF17" s="24"/>
      <c r="NZG17" s="24"/>
      <c r="NZH17" s="24"/>
      <c r="NZI17" s="24"/>
      <c r="NZJ17" s="24"/>
      <c r="NZK17" s="24"/>
      <c r="NZL17" s="24"/>
      <c r="NZM17" s="24"/>
      <c r="NZN17" s="24"/>
      <c r="NZO17" s="24"/>
      <c r="NZP17" s="24"/>
      <c r="NZQ17" s="24"/>
      <c r="NZR17" s="24"/>
      <c r="NZS17" s="24"/>
      <c r="NZT17" s="24"/>
      <c r="NZU17" s="24"/>
      <c r="NZV17" s="24"/>
      <c r="NZW17" s="24"/>
      <c r="NZX17" s="24"/>
      <c r="NZY17" s="24"/>
      <c r="NZZ17" s="24"/>
      <c r="OAA17" s="24"/>
      <c r="OAB17" s="24"/>
      <c r="OAC17" s="24"/>
      <c r="OAD17" s="24"/>
      <c r="OAE17" s="24"/>
      <c r="OAF17" s="24"/>
      <c r="OAG17" s="24"/>
      <c r="OAH17" s="24"/>
      <c r="OAI17" s="24"/>
      <c r="OAJ17" s="24"/>
      <c r="OAK17" s="24"/>
      <c r="OAL17" s="24"/>
      <c r="OAM17" s="24"/>
      <c r="OAN17" s="24"/>
      <c r="OAO17" s="24"/>
      <c r="OAP17" s="24"/>
      <c r="OAQ17" s="24"/>
      <c r="OAR17" s="24"/>
      <c r="OAS17" s="24"/>
      <c r="OAT17" s="24"/>
      <c r="OAU17" s="24"/>
      <c r="OAV17" s="24"/>
      <c r="OAW17" s="24"/>
      <c r="OAX17" s="24"/>
      <c r="OAY17" s="24"/>
      <c r="OAZ17" s="24"/>
      <c r="OBA17" s="24"/>
      <c r="OBB17" s="24"/>
      <c r="OBC17" s="24"/>
      <c r="OBD17" s="24"/>
      <c r="OBE17" s="24"/>
      <c r="OBF17" s="24"/>
      <c r="OBG17" s="24"/>
      <c r="OBH17" s="24"/>
      <c r="OBI17" s="24"/>
      <c r="OBJ17" s="24"/>
      <c r="OBK17" s="24"/>
      <c r="OBL17" s="24"/>
      <c r="OBM17" s="24"/>
      <c r="OBN17" s="24"/>
      <c r="OBO17" s="24"/>
      <c r="OBP17" s="24"/>
      <c r="OBQ17" s="24"/>
      <c r="OBR17" s="24"/>
      <c r="OBS17" s="24"/>
      <c r="OBT17" s="24"/>
      <c r="OBU17" s="24"/>
      <c r="OBV17" s="24"/>
      <c r="OBW17" s="24"/>
      <c r="OBX17" s="24"/>
      <c r="OBY17" s="24"/>
      <c r="OBZ17" s="24"/>
      <c r="OCA17" s="24"/>
      <c r="OCB17" s="24"/>
      <c r="OCC17" s="24"/>
      <c r="OCD17" s="24"/>
      <c r="OCE17" s="24"/>
      <c r="OCF17" s="24"/>
      <c r="OCG17" s="24"/>
      <c r="OCH17" s="24"/>
      <c r="OCI17" s="24"/>
      <c r="OCJ17" s="24"/>
      <c r="OCK17" s="24"/>
      <c r="OCL17" s="24"/>
      <c r="OCM17" s="24"/>
      <c r="OCN17" s="24"/>
      <c r="OCO17" s="24"/>
      <c r="OCP17" s="24"/>
      <c r="OCQ17" s="24"/>
      <c r="OCR17" s="24"/>
      <c r="OCS17" s="24"/>
      <c r="OCT17" s="24"/>
      <c r="OCU17" s="24"/>
      <c r="OCV17" s="24"/>
      <c r="OCW17" s="24"/>
      <c r="OCX17" s="24"/>
      <c r="OCY17" s="24"/>
      <c r="OCZ17" s="24"/>
      <c r="ODA17" s="24"/>
      <c r="ODB17" s="24"/>
      <c r="ODC17" s="24"/>
      <c r="ODD17" s="24"/>
      <c r="ODE17" s="24"/>
      <c r="ODF17" s="24"/>
      <c r="ODG17" s="24"/>
      <c r="ODH17" s="24"/>
      <c r="ODI17" s="24"/>
      <c r="ODJ17" s="24"/>
      <c r="ODK17" s="24"/>
      <c r="ODL17" s="24"/>
      <c r="ODM17" s="24"/>
      <c r="ODN17" s="24"/>
      <c r="ODO17" s="24"/>
      <c r="ODP17" s="24"/>
      <c r="ODQ17" s="24"/>
      <c r="ODR17" s="24"/>
      <c r="ODS17" s="24"/>
      <c r="ODT17" s="24"/>
      <c r="ODU17" s="24"/>
      <c r="ODV17" s="24"/>
      <c r="ODW17" s="24"/>
      <c r="ODX17" s="24"/>
      <c r="ODY17" s="24"/>
      <c r="ODZ17" s="24"/>
      <c r="OEA17" s="24"/>
      <c r="OEB17" s="24"/>
      <c r="OEC17" s="24"/>
      <c r="OED17" s="24"/>
      <c r="OEE17" s="24"/>
      <c r="OEF17" s="24"/>
      <c r="OEG17" s="24"/>
      <c r="OEH17" s="24"/>
      <c r="OEI17" s="24"/>
      <c r="OEJ17" s="24"/>
      <c r="OEK17" s="24"/>
      <c r="OEL17" s="24"/>
      <c r="OEM17" s="24"/>
      <c r="OEN17" s="24"/>
      <c r="OEO17" s="24"/>
      <c r="OEP17" s="24"/>
      <c r="OEQ17" s="24"/>
      <c r="OER17" s="24"/>
      <c r="OES17" s="24"/>
      <c r="OET17" s="24"/>
      <c r="OEU17" s="24"/>
      <c r="OEV17" s="24"/>
      <c r="OEW17" s="24"/>
      <c r="OEX17" s="24"/>
      <c r="OEY17" s="24"/>
      <c r="OEZ17" s="24"/>
      <c r="OFA17" s="24"/>
      <c r="OFB17" s="24"/>
      <c r="OFC17" s="24"/>
      <c r="OFD17" s="24"/>
      <c r="OFE17" s="24"/>
      <c r="OFF17" s="24"/>
      <c r="OFG17" s="24"/>
      <c r="OFH17" s="24"/>
      <c r="OFI17" s="24"/>
      <c r="OFJ17" s="24"/>
      <c r="OFK17" s="24"/>
      <c r="OFL17" s="24"/>
      <c r="OFM17" s="24"/>
      <c r="OFN17" s="24"/>
      <c r="OFO17" s="24"/>
      <c r="OFP17" s="24"/>
      <c r="OFQ17" s="24"/>
      <c r="OFR17" s="24"/>
      <c r="OFS17" s="24"/>
      <c r="OFT17" s="24"/>
      <c r="OFU17" s="24"/>
      <c r="OFV17" s="24"/>
      <c r="OFW17" s="24"/>
      <c r="OFX17" s="24"/>
      <c r="OFY17" s="24"/>
      <c r="OFZ17" s="24"/>
      <c r="OGA17" s="24"/>
      <c r="OGB17" s="24"/>
      <c r="OGC17" s="24"/>
      <c r="OGD17" s="24"/>
      <c r="OGE17" s="24"/>
      <c r="OGF17" s="24"/>
      <c r="OGG17" s="24"/>
      <c r="OGH17" s="24"/>
      <c r="OGI17" s="24"/>
      <c r="OGJ17" s="24"/>
      <c r="OGK17" s="24"/>
      <c r="OGL17" s="24"/>
      <c r="OGM17" s="24"/>
      <c r="OGN17" s="24"/>
      <c r="OGO17" s="24"/>
      <c r="OGP17" s="24"/>
      <c r="OGQ17" s="24"/>
      <c r="OGR17" s="24"/>
      <c r="OGS17" s="24"/>
      <c r="OGT17" s="24"/>
      <c r="OGU17" s="24"/>
      <c r="OGV17" s="24"/>
      <c r="OGW17" s="24"/>
      <c r="OGX17" s="24"/>
      <c r="OGY17" s="24"/>
      <c r="OGZ17" s="24"/>
      <c r="OHA17" s="24"/>
      <c r="OHB17" s="24"/>
      <c r="OHC17" s="24"/>
      <c r="OHD17" s="24"/>
      <c r="OHE17" s="24"/>
      <c r="OHF17" s="24"/>
      <c r="OHG17" s="24"/>
      <c r="OHH17" s="24"/>
      <c r="OHI17" s="24"/>
      <c r="OHJ17" s="24"/>
      <c r="OHK17" s="24"/>
      <c r="OHL17" s="24"/>
      <c r="OHM17" s="24"/>
      <c r="OHN17" s="24"/>
      <c r="OHO17" s="24"/>
      <c r="OHP17" s="24"/>
      <c r="OHQ17" s="24"/>
      <c r="OHR17" s="24"/>
      <c r="OHS17" s="24"/>
      <c r="OHT17" s="24"/>
      <c r="OHU17" s="24"/>
      <c r="OHV17" s="24"/>
      <c r="OHW17" s="24"/>
      <c r="OHX17" s="24"/>
      <c r="OHY17" s="24"/>
      <c r="OHZ17" s="24"/>
      <c r="OIA17" s="24"/>
      <c r="OIB17" s="24"/>
      <c r="OIC17" s="24"/>
      <c r="OID17" s="24"/>
      <c r="OIE17" s="24"/>
      <c r="OIF17" s="24"/>
      <c r="OIG17" s="24"/>
      <c r="OIH17" s="24"/>
      <c r="OII17" s="24"/>
      <c r="OIJ17" s="24"/>
      <c r="OIK17" s="24"/>
      <c r="OIL17" s="24"/>
      <c r="OIM17" s="24"/>
      <c r="OIN17" s="24"/>
      <c r="OIO17" s="24"/>
      <c r="OIP17" s="24"/>
      <c r="OIQ17" s="24"/>
      <c r="OIR17" s="24"/>
      <c r="OIS17" s="24"/>
      <c r="OIT17" s="24"/>
      <c r="OIU17" s="24"/>
      <c r="OIV17" s="24"/>
      <c r="OIW17" s="24"/>
      <c r="OIX17" s="24"/>
      <c r="OIY17" s="24"/>
      <c r="OIZ17" s="24"/>
      <c r="OJA17" s="24"/>
      <c r="OJB17" s="24"/>
      <c r="OJC17" s="24"/>
      <c r="OJD17" s="24"/>
      <c r="OJE17" s="24"/>
      <c r="OJF17" s="24"/>
      <c r="OJG17" s="24"/>
      <c r="OJH17" s="24"/>
      <c r="OJI17" s="24"/>
      <c r="OJJ17" s="24"/>
      <c r="OJK17" s="24"/>
      <c r="OJL17" s="24"/>
      <c r="OJM17" s="24"/>
      <c r="OJN17" s="24"/>
      <c r="OJO17" s="24"/>
      <c r="OJP17" s="24"/>
      <c r="OJQ17" s="24"/>
      <c r="OJR17" s="24"/>
      <c r="OJS17" s="24"/>
      <c r="OJT17" s="24"/>
      <c r="OJU17" s="24"/>
      <c r="OJV17" s="24"/>
      <c r="OJW17" s="24"/>
      <c r="OJX17" s="24"/>
      <c r="OJY17" s="24"/>
      <c r="OJZ17" s="24"/>
      <c r="OKA17" s="24"/>
      <c r="OKB17" s="24"/>
      <c r="OKC17" s="24"/>
      <c r="OKD17" s="24"/>
      <c r="OKE17" s="24"/>
      <c r="OKF17" s="24"/>
      <c r="OKG17" s="24"/>
      <c r="OKH17" s="24"/>
      <c r="OKI17" s="24"/>
      <c r="OKJ17" s="24"/>
      <c r="OKK17" s="24"/>
      <c r="OKL17" s="24"/>
      <c r="OKM17" s="24"/>
      <c r="OKN17" s="24"/>
      <c r="OKO17" s="24"/>
      <c r="OKP17" s="24"/>
      <c r="OKQ17" s="24"/>
      <c r="OKR17" s="24"/>
      <c r="OKS17" s="24"/>
      <c r="OKT17" s="24"/>
      <c r="OKU17" s="24"/>
      <c r="OKV17" s="24"/>
      <c r="OKW17" s="24"/>
      <c r="OKX17" s="24"/>
      <c r="OKY17" s="24"/>
      <c r="OKZ17" s="24"/>
      <c r="OLA17" s="24"/>
      <c r="OLB17" s="24"/>
      <c r="OLC17" s="24"/>
      <c r="OLD17" s="24"/>
      <c r="OLE17" s="24"/>
      <c r="OLF17" s="24"/>
      <c r="OLG17" s="24"/>
      <c r="OLH17" s="24"/>
      <c r="OLI17" s="24"/>
      <c r="OLJ17" s="24"/>
      <c r="OLK17" s="24"/>
      <c r="OLL17" s="24"/>
      <c r="OLM17" s="24"/>
      <c r="OLN17" s="24"/>
      <c r="OLO17" s="24"/>
      <c r="OLP17" s="24"/>
      <c r="OLQ17" s="24"/>
      <c r="OLR17" s="24"/>
      <c r="OLS17" s="24"/>
      <c r="OLT17" s="24"/>
      <c r="OLU17" s="24"/>
      <c r="OLV17" s="24"/>
      <c r="OLW17" s="24"/>
      <c r="OLX17" s="24"/>
      <c r="OLY17" s="24"/>
      <c r="OLZ17" s="24"/>
      <c r="OMA17" s="24"/>
      <c r="OMB17" s="24"/>
      <c r="OMC17" s="24"/>
      <c r="OMD17" s="24"/>
      <c r="OME17" s="24"/>
      <c r="OMF17" s="24"/>
      <c r="OMG17" s="24"/>
      <c r="OMH17" s="24"/>
      <c r="OMI17" s="24"/>
      <c r="OMJ17" s="24"/>
      <c r="OMK17" s="24"/>
      <c r="OML17" s="24"/>
      <c r="OMM17" s="24"/>
      <c r="OMN17" s="24"/>
      <c r="OMO17" s="24"/>
      <c r="OMP17" s="24"/>
      <c r="OMQ17" s="24"/>
      <c r="OMR17" s="24"/>
      <c r="OMS17" s="24"/>
      <c r="OMT17" s="24"/>
      <c r="OMU17" s="24"/>
      <c r="OMV17" s="24"/>
      <c r="OMW17" s="24"/>
      <c r="OMX17" s="24"/>
      <c r="OMY17" s="24"/>
      <c r="OMZ17" s="24"/>
      <c r="ONA17" s="24"/>
      <c r="ONB17" s="24"/>
      <c r="ONC17" s="24"/>
      <c r="OND17" s="24"/>
      <c r="ONE17" s="24"/>
      <c r="ONF17" s="24"/>
      <c r="ONG17" s="24"/>
      <c r="ONH17" s="24"/>
      <c r="ONI17" s="24"/>
      <c r="ONJ17" s="24"/>
      <c r="ONK17" s="24"/>
      <c r="ONL17" s="24"/>
      <c r="ONM17" s="24"/>
      <c r="ONN17" s="24"/>
      <c r="ONO17" s="24"/>
      <c r="ONP17" s="24"/>
      <c r="ONQ17" s="24"/>
      <c r="ONR17" s="24"/>
      <c r="ONS17" s="24"/>
      <c r="ONT17" s="24"/>
      <c r="ONU17" s="24"/>
      <c r="ONV17" s="24"/>
      <c r="ONW17" s="24"/>
      <c r="ONX17" s="24"/>
      <c r="ONY17" s="24"/>
      <c r="ONZ17" s="24"/>
      <c r="OOA17" s="24"/>
      <c r="OOB17" s="24"/>
      <c r="OOC17" s="24"/>
      <c r="OOD17" s="24"/>
      <c r="OOE17" s="24"/>
      <c r="OOF17" s="24"/>
      <c r="OOG17" s="24"/>
      <c r="OOH17" s="24"/>
      <c r="OOI17" s="24"/>
      <c r="OOJ17" s="24"/>
      <c r="OOK17" s="24"/>
      <c r="OOL17" s="24"/>
      <c r="OOM17" s="24"/>
      <c r="OON17" s="24"/>
      <c r="OOO17" s="24"/>
      <c r="OOP17" s="24"/>
      <c r="OOQ17" s="24"/>
      <c r="OOR17" s="24"/>
      <c r="OOS17" s="24"/>
      <c r="OOT17" s="24"/>
      <c r="OOU17" s="24"/>
      <c r="OOV17" s="24"/>
      <c r="OOW17" s="24"/>
      <c r="OOX17" s="24"/>
      <c r="OOY17" s="24"/>
      <c r="OOZ17" s="24"/>
      <c r="OPA17" s="24"/>
      <c r="OPB17" s="24"/>
      <c r="OPC17" s="24"/>
      <c r="OPD17" s="24"/>
      <c r="OPE17" s="24"/>
      <c r="OPF17" s="24"/>
      <c r="OPG17" s="24"/>
      <c r="OPH17" s="24"/>
      <c r="OPI17" s="24"/>
      <c r="OPJ17" s="24"/>
      <c r="OPK17" s="24"/>
      <c r="OPL17" s="24"/>
      <c r="OPM17" s="24"/>
      <c r="OPN17" s="24"/>
      <c r="OPO17" s="24"/>
      <c r="OPP17" s="24"/>
      <c r="OPQ17" s="24"/>
      <c r="OPR17" s="24"/>
      <c r="OPS17" s="24"/>
      <c r="OPT17" s="24"/>
      <c r="OPU17" s="24"/>
      <c r="OPV17" s="24"/>
      <c r="OPW17" s="24"/>
      <c r="OPX17" s="24"/>
      <c r="OPY17" s="24"/>
      <c r="OPZ17" s="24"/>
      <c r="OQA17" s="24"/>
      <c r="OQB17" s="24"/>
      <c r="OQC17" s="24"/>
      <c r="OQD17" s="24"/>
      <c r="OQE17" s="24"/>
      <c r="OQF17" s="24"/>
      <c r="OQG17" s="24"/>
      <c r="OQH17" s="24"/>
      <c r="OQI17" s="24"/>
      <c r="OQJ17" s="24"/>
      <c r="OQK17" s="24"/>
      <c r="OQL17" s="24"/>
      <c r="OQM17" s="24"/>
      <c r="OQN17" s="24"/>
      <c r="OQO17" s="24"/>
      <c r="OQP17" s="24"/>
      <c r="OQQ17" s="24"/>
      <c r="OQR17" s="24"/>
      <c r="OQS17" s="24"/>
      <c r="OQT17" s="24"/>
      <c r="OQU17" s="24"/>
      <c r="OQV17" s="24"/>
      <c r="OQW17" s="24"/>
      <c r="OQX17" s="24"/>
      <c r="OQY17" s="24"/>
      <c r="OQZ17" s="24"/>
      <c r="ORA17" s="24"/>
      <c r="ORB17" s="24"/>
      <c r="ORC17" s="24"/>
      <c r="ORD17" s="24"/>
      <c r="ORE17" s="24"/>
      <c r="ORF17" s="24"/>
      <c r="ORG17" s="24"/>
      <c r="ORH17" s="24"/>
      <c r="ORI17" s="24"/>
      <c r="ORJ17" s="24"/>
      <c r="ORK17" s="24"/>
      <c r="ORL17" s="24"/>
      <c r="ORM17" s="24"/>
      <c r="ORN17" s="24"/>
      <c r="ORO17" s="24"/>
      <c r="ORP17" s="24"/>
      <c r="ORQ17" s="24"/>
      <c r="ORR17" s="24"/>
      <c r="ORS17" s="24"/>
      <c r="ORT17" s="24"/>
      <c r="ORU17" s="24"/>
      <c r="ORV17" s="24"/>
      <c r="ORW17" s="24"/>
      <c r="ORX17" s="24"/>
      <c r="ORY17" s="24"/>
      <c r="ORZ17" s="24"/>
      <c r="OSA17" s="24"/>
      <c r="OSB17" s="24"/>
      <c r="OSC17" s="24"/>
      <c r="OSD17" s="24"/>
      <c r="OSE17" s="24"/>
      <c r="OSF17" s="24"/>
      <c r="OSG17" s="24"/>
      <c r="OSH17" s="24"/>
      <c r="OSI17" s="24"/>
      <c r="OSJ17" s="24"/>
      <c r="OSK17" s="24"/>
      <c r="OSL17" s="24"/>
      <c r="OSM17" s="24"/>
      <c r="OSN17" s="24"/>
      <c r="OSO17" s="24"/>
      <c r="OSP17" s="24"/>
      <c r="OSQ17" s="24"/>
      <c r="OSR17" s="24"/>
      <c r="OSS17" s="24"/>
      <c r="OST17" s="24"/>
      <c r="OSU17" s="24"/>
      <c r="OSV17" s="24"/>
      <c r="OSW17" s="24"/>
      <c r="OSX17" s="24"/>
      <c r="OSY17" s="24"/>
      <c r="OSZ17" s="24"/>
      <c r="OTA17" s="24"/>
      <c r="OTB17" s="24"/>
      <c r="OTC17" s="24"/>
      <c r="OTD17" s="24"/>
      <c r="OTE17" s="24"/>
      <c r="OTF17" s="24"/>
      <c r="OTG17" s="24"/>
      <c r="OTH17" s="24"/>
      <c r="OTI17" s="24"/>
      <c r="OTJ17" s="24"/>
      <c r="OTK17" s="24"/>
      <c r="OTL17" s="24"/>
      <c r="OTM17" s="24"/>
      <c r="OTN17" s="24"/>
      <c r="OTO17" s="24"/>
      <c r="OTP17" s="24"/>
      <c r="OTQ17" s="24"/>
      <c r="OTR17" s="24"/>
      <c r="OTS17" s="24"/>
      <c r="OTT17" s="24"/>
      <c r="OTU17" s="24"/>
      <c r="OTV17" s="24"/>
      <c r="OTW17" s="24"/>
      <c r="OTX17" s="24"/>
      <c r="OTY17" s="24"/>
      <c r="OTZ17" s="24"/>
      <c r="OUA17" s="24"/>
      <c r="OUB17" s="24"/>
      <c r="OUC17" s="24"/>
      <c r="OUD17" s="24"/>
      <c r="OUE17" s="24"/>
      <c r="OUF17" s="24"/>
      <c r="OUG17" s="24"/>
      <c r="OUH17" s="24"/>
      <c r="OUI17" s="24"/>
      <c r="OUJ17" s="24"/>
      <c r="OUK17" s="24"/>
      <c r="OUL17" s="24"/>
      <c r="OUM17" s="24"/>
      <c r="OUN17" s="24"/>
      <c r="OUO17" s="24"/>
      <c r="OUP17" s="24"/>
      <c r="OUQ17" s="24"/>
      <c r="OUR17" s="24"/>
      <c r="OUS17" s="24"/>
      <c r="OUT17" s="24"/>
      <c r="OUU17" s="24"/>
      <c r="OUV17" s="24"/>
      <c r="OUW17" s="24"/>
      <c r="OUX17" s="24"/>
      <c r="OUY17" s="24"/>
      <c r="OUZ17" s="24"/>
      <c r="OVA17" s="24"/>
      <c r="OVB17" s="24"/>
      <c r="OVC17" s="24"/>
      <c r="OVD17" s="24"/>
      <c r="OVE17" s="24"/>
      <c r="OVF17" s="24"/>
      <c r="OVG17" s="24"/>
      <c r="OVH17" s="24"/>
      <c r="OVI17" s="24"/>
      <c r="OVJ17" s="24"/>
      <c r="OVK17" s="24"/>
      <c r="OVL17" s="24"/>
      <c r="OVM17" s="24"/>
      <c r="OVN17" s="24"/>
      <c r="OVO17" s="24"/>
      <c r="OVP17" s="24"/>
      <c r="OVQ17" s="24"/>
      <c r="OVR17" s="24"/>
      <c r="OVS17" s="24"/>
      <c r="OVT17" s="24"/>
      <c r="OVU17" s="24"/>
      <c r="OVV17" s="24"/>
      <c r="OVW17" s="24"/>
      <c r="OVX17" s="24"/>
      <c r="OVY17" s="24"/>
      <c r="OVZ17" s="24"/>
      <c r="OWA17" s="24"/>
      <c r="OWB17" s="24"/>
      <c r="OWC17" s="24"/>
      <c r="OWD17" s="24"/>
      <c r="OWE17" s="24"/>
      <c r="OWF17" s="24"/>
      <c r="OWG17" s="24"/>
      <c r="OWH17" s="24"/>
      <c r="OWI17" s="24"/>
      <c r="OWJ17" s="24"/>
      <c r="OWK17" s="24"/>
      <c r="OWL17" s="24"/>
      <c r="OWM17" s="24"/>
      <c r="OWN17" s="24"/>
      <c r="OWO17" s="24"/>
      <c r="OWP17" s="24"/>
      <c r="OWQ17" s="24"/>
      <c r="OWR17" s="24"/>
      <c r="OWS17" s="24"/>
      <c r="OWT17" s="24"/>
      <c r="OWU17" s="24"/>
      <c r="OWV17" s="24"/>
      <c r="OWW17" s="24"/>
      <c r="OWX17" s="24"/>
      <c r="OWY17" s="24"/>
      <c r="OWZ17" s="24"/>
      <c r="OXA17" s="24"/>
      <c r="OXB17" s="24"/>
      <c r="OXC17" s="24"/>
      <c r="OXD17" s="24"/>
      <c r="OXE17" s="24"/>
      <c r="OXF17" s="24"/>
      <c r="OXG17" s="24"/>
      <c r="OXH17" s="24"/>
      <c r="OXI17" s="24"/>
      <c r="OXJ17" s="24"/>
      <c r="OXK17" s="24"/>
      <c r="OXL17" s="24"/>
      <c r="OXM17" s="24"/>
      <c r="OXN17" s="24"/>
      <c r="OXO17" s="24"/>
      <c r="OXP17" s="24"/>
      <c r="OXQ17" s="24"/>
      <c r="OXR17" s="24"/>
      <c r="OXS17" s="24"/>
      <c r="OXT17" s="24"/>
      <c r="OXU17" s="24"/>
      <c r="OXV17" s="24"/>
      <c r="OXW17" s="24"/>
      <c r="OXX17" s="24"/>
      <c r="OXY17" s="24"/>
      <c r="OXZ17" s="24"/>
      <c r="OYA17" s="24"/>
      <c r="OYB17" s="24"/>
      <c r="OYC17" s="24"/>
      <c r="OYD17" s="24"/>
      <c r="OYE17" s="24"/>
      <c r="OYF17" s="24"/>
      <c r="OYG17" s="24"/>
      <c r="OYH17" s="24"/>
      <c r="OYI17" s="24"/>
      <c r="OYJ17" s="24"/>
      <c r="OYK17" s="24"/>
      <c r="OYL17" s="24"/>
      <c r="OYM17" s="24"/>
      <c r="OYN17" s="24"/>
      <c r="OYO17" s="24"/>
      <c r="OYP17" s="24"/>
      <c r="OYQ17" s="24"/>
      <c r="OYR17" s="24"/>
      <c r="OYS17" s="24"/>
      <c r="OYT17" s="24"/>
      <c r="OYU17" s="24"/>
      <c r="OYV17" s="24"/>
      <c r="OYW17" s="24"/>
      <c r="OYX17" s="24"/>
      <c r="OYY17" s="24"/>
      <c r="OYZ17" s="24"/>
      <c r="OZA17" s="24"/>
      <c r="OZB17" s="24"/>
      <c r="OZC17" s="24"/>
      <c r="OZD17" s="24"/>
      <c r="OZE17" s="24"/>
      <c r="OZF17" s="24"/>
      <c r="OZG17" s="24"/>
      <c r="OZH17" s="24"/>
      <c r="OZI17" s="24"/>
      <c r="OZJ17" s="24"/>
      <c r="OZK17" s="24"/>
      <c r="OZL17" s="24"/>
      <c r="OZM17" s="24"/>
      <c r="OZN17" s="24"/>
      <c r="OZO17" s="24"/>
      <c r="OZP17" s="24"/>
      <c r="OZQ17" s="24"/>
      <c r="OZR17" s="24"/>
      <c r="OZS17" s="24"/>
      <c r="OZT17" s="24"/>
      <c r="OZU17" s="24"/>
      <c r="OZV17" s="24"/>
      <c r="OZW17" s="24"/>
      <c r="OZX17" s="24"/>
      <c r="OZY17" s="24"/>
      <c r="OZZ17" s="24"/>
      <c r="PAA17" s="24"/>
      <c r="PAB17" s="24"/>
      <c r="PAC17" s="24"/>
      <c r="PAD17" s="24"/>
      <c r="PAE17" s="24"/>
      <c r="PAF17" s="24"/>
      <c r="PAG17" s="24"/>
      <c r="PAH17" s="24"/>
      <c r="PAI17" s="24"/>
      <c r="PAJ17" s="24"/>
      <c r="PAK17" s="24"/>
      <c r="PAL17" s="24"/>
      <c r="PAM17" s="24"/>
      <c r="PAN17" s="24"/>
      <c r="PAO17" s="24"/>
      <c r="PAP17" s="24"/>
      <c r="PAQ17" s="24"/>
      <c r="PAR17" s="24"/>
      <c r="PAS17" s="24"/>
      <c r="PAT17" s="24"/>
      <c r="PAU17" s="24"/>
      <c r="PAV17" s="24"/>
      <c r="PAW17" s="24"/>
      <c r="PAX17" s="24"/>
      <c r="PAY17" s="24"/>
      <c r="PAZ17" s="24"/>
      <c r="PBA17" s="24"/>
      <c r="PBB17" s="24"/>
      <c r="PBC17" s="24"/>
      <c r="PBD17" s="24"/>
      <c r="PBE17" s="24"/>
      <c r="PBF17" s="24"/>
      <c r="PBG17" s="24"/>
      <c r="PBH17" s="24"/>
      <c r="PBI17" s="24"/>
      <c r="PBJ17" s="24"/>
      <c r="PBK17" s="24"/>
      <c r="PBL17" s="24"/>
      <c r="PBM17" s="24"/>
      <c r="PBN17" s="24"/>
      <c r="PBO17" s="24"/>
      <c r="PBP17" s="24"/>
      <c r="PBQ17" s="24"/>
      <c r="PBR17" s="24"/>
      <c r="PBS17" s="24"/>
      <c r="PBT17" s="24"/>
      <c r="PBU17" s="24"/>
      <c r="PBV17" s="24"/>
      <c r="PBW17" s="24"/>
      <c r="PBX17" s="24"/>
      <c r="PBY17" s="24"/>
      <c r="PBZ17" s="24"/>
      <c r="PCA17" s="24"/>
      <c r="PCB17" s="24"/>
      <c r="PCC17" s="24"/>
      <c r="PCD17" s="24"/>
      <c r="PCE17" s="24"/>
      <c r="PCF17" s="24"/>
      <c r="PCG17" s="24"/>
      <c r="PCH17" s="24"/>
      <c r="PCI17" s="24"/>
      <c r="PCJ17" s="24"/>
      <c r="PCK17" s="24"/>
      <c r="PCL17" s="24"/>
      <c r="PCM17" s="24"/>
      <c r="PCN17" s="24"/>
      <c r="PCO17" s="24"/>
      <c r="PCP17" s="24"/>
      <c r="PCQ17" s="24"/>
      <c r="PCR17" s="24"/>
      <c r="PCS17" s="24"/>
      <c r="PCT17" s="24"/>
      <c r="PCU17" s="24"/>
      <c r="PCV17" s="24"/>
      <c r="PCW17" s="24"/>
      <c r="PCX17" s="24"/>
      <c r="PCY17" s="24"/>
      <c r="PCZ17" s="24"/>
      <c r="PDA17" s="24"/>
      <c r="PDB17" s="24"/>
      <c r="PDC17" s="24"/>
      <c r="PDD17" s="24"/>
      <c r="PDE17" s="24"/>
      <c r="PDF17" s="24"/>
      <c r="PDG17" s="24"/>
      <c r="PDH17" s="24"/>
      <c r="PDI17" s="24"/>
      <c r="PDJ17" s="24"/>
      <c r="PDK17" s="24"/>
      <c r="PDL17" s="24"/>
      <c r="PDM17" s="24"/>
      <c r="PDN17" s="24"/>
      <c r="PDO17" s="24"/>
      <c r="PDP17" s="24"/>
      <c r="PDQ17" s="24"/>
      <c r="PDR17" s="24"/>
      <c r="PDS17" s="24"/>
      <c r="PDT17" s="24"/>
      <c r="PDU17" s="24"/>
      <c r="PDV17" s="24"/>
      <c r="PDW17" s="24"/>
      <c r="PDX17" s="24"/>
      <c r="PDY17" s="24"/>
      <c r="PDZ17" s="24"/>
      <c r="PEA17" s="24"/>
      <c r="PEB17" s="24"/>
      <c r="PEC17" s="24"/>
      <c r="PED17" s="24"/>
      <c r="PEE17" s="24"/>
      <c r="PEF17" s="24"/>
      <c r="PEG17" s="24"/>
      <c r="PEH17" s="24"/>
      <c r="PEI17" s="24"/>
      <c r="PEJ17" s="24"/>
      <c r="PEK17" s="24"/>
      <c r="PEL17" s="24"/>
      <c r="PEM17" s="24"/>
      <c r="PEN17" s="24"/>
      <c r="PEO17" s="24"/>
      <c r="PEP17" s="24"/>
      <c r="PEQ17" s="24"/>
      <c r="PER17" s="24"/>
      <c r="PES17" s="24"/>
      <c r="PET17" s="24"/>
      <c r="PEU17" s="24"/>
      <c r="PEV17" s="24"/>
      <c r="PEW17" s="24"/>
      <c r="PEX17" s="24"/>
      <c r="PEY17" s="24"/>
      <c r="PEZ17" s="24"/>
      <c r="PFA17" s="24"/>
      <c r="PFB17" s="24"/>
      <c r="PFC17" s="24"/>
      <c r="PFD17" s="24"/>
      <c r="PFE17" s="24"/>
      <c r="PFF17" s="24"/>
      <c r="PFG17" s="24"/>
      <c r="PFH17" s="24"/>
      <c r="PFI17" s="24"/>
      <c r="PFJ17" s="24"/>
      <c r="PFK17" s="24"/>
      <c r="PFL17" s="24"/>
      <c r="PFM17" s="24"/>
      <c r="PFN17" s="24"/>
      <c r="PFO17" s="24"/>
      <c r="PFP17" s="24"/>
      <c r="PFQ17" s="24"/>
      <c r="PFR17" s="24"/>
      <c r="PFS17" s="24"/>
      <c r="PFT17" s="24"/>
      <c r="PFU17" s="24"/>
      <c r="PFV17" s="24"/>
      <c r="PFW17" s="24"/>
      <c r="PFX17" s="24"/>
      <c r="PFY17" s="24"/>
      <c r="PFZ17" s="24"/>
      <c r="PGA17" s="24"/>
      <c r="PGB17" s="24"/>
      <c r="PGC17" s="24"/>
      <c r="PGD17" s="24"/>
      <c r="PGE17" s="24"/>
      <c r="PGF17" s="24"/>
      <c r="PGG17" s="24"/>
      <c r="PGH17" s="24"/>
      <c r="PGI17" s="24"/>
      <c r="PGJ17" s="24"/>
      <c r="PGK17" s="24"/>
      <c r="PGL17" s="24"/>
      <c r="PGM17" s="24"/>
      <c r="PGN17" s="24"/>
      <c r="PGO17" s="24"/>
      <c r="PGP17" s="24"/>
      <c r="PGQ17" s="24"/>
      <c r="PGR17" s="24"/>
      <c r="PGS17" s="24"/>
      <c r="PGT17" s="24"/>
      <c r="PGU17" s="24"/>
      <c r="PGV17" s="24"/>
      <c r="PGW17" s="24"/>
      <c r="PGX17" s="24"/>
      <c r="PGY17" s="24"/>
      <c r="PGZ17" s="24"/>
      <c r="PHA17" s="24"/>
      <c r="PHB17" s="24"/>
      <c r="PHC17" s="24"/>
      <c r="PHD17" s="24"/>
      <c r="PHE17" s="24"/>
      <c r="PHF17" s="24"/>
      <c r="PHG17" s="24"/>
      <c r="PHH17" s="24"/>
      <c r="PHI17" s="24"/>
      <c r="PHJ17" s="24"/>
      <c r="PHK17" s="24"/>
      <c r="PHL17" s="24"/>
      <c r="PHM17" s="24"/>
      <c r="PHN17" s="24"/>
      <c r="PHO17" s="24"/>
      <c r="PHP17" s="24"/>
      <c r="PHQ17" s="24"/>
      <c r="PHR17" s="24"/>
      <c r="PHS17" s="24"/>
      <c r="PHT17" s="24"/>
      <c r="PHU17" s="24"/>
      <c r="PHV17" s="24"/>
      <c r="PHW17" s="24"/>
      <c r="PHX17" s="24"/>
      <c r="PHY17" s="24"/>
      <c r="PHZ17" s="24"/>
      <c r="PIA17" s="24"/>
      <c r="PIB17" s="24"/>
      <c r="PIC17" s="24"/>
      <c r="PID17" s="24"/>
      <c r="PIE17" s="24"/>
      <c r="PIF17" s="24"/>
      <c r="PIG17" s="24"/>
      <c r="PIH17" s="24"/>
      <c r="PII17" s="24"/>
      <c r="PIJ17" s="24"/>
      <c r="PIK17" s="24"/>
      <c r="PIL17" s="24"/>
      <c r="PIM17" s="24"/>
      <c r="PIN17" s="24"/>
      <c r="PIO17" s="24"/>
      <c r="PIP17" s="24"/>
      <c r="PIQ17" s="24"/>
      <c r="PIR17" s="24"/>
      <c r="PIS17" s="24"/>
      <c r="PIT17" s="24"/>
      <c r="PIU17" s="24"/>
      <c r="PIV17" s="24"/>
      <c r="PIW17" s="24"/>
      <c r="PIX17" s="24"/>
      <c r="PIY17" s="24"/>
      <c r="PIZ17" s="24"/>
      <c r="PJA17" s="24"/>
      <c r="PJB17" s="24"/>
      <c r="PJC17" s="24"/>
      <c r="PJD17" s="24"/>
      <c r="PJE17" s="24"/>
      <c r="PJF17" s="24"/>
      <c r="PJG17" s="24"/>
      <c r="PJH17" s="24"/>
      <c r="PJI17" s="24"/>
      <c r="PJJ17" s="24"/>
      <c r="PJK17" s="24"/>
      <c r="PJL17" s="24"/>
      <c r="PJM17" s="24"/>
      <c r="PJN17" s="24"/>
      <c r="PJO17" s="24"/>
      <c r="PJP17" s="24"/>
      <c r="PJQ17" s="24"/>
      <c r="PJR17" s="24"/>
      <c r="PJS17" s="24"/>
      <c r="PJT17" s="24"/>
      <c r="PJU17" s="24"/>
      <c r="PJV17" s="24"/>
      <c r="PJW17" s="24"/>
      <c r="PJX17" s="24"/>
      <c r="PJY17" s="24"/>
      <c r="PJZ17" s="24"/>
      <c r="PKA17" s="24"/>
      <c r="PKB17" s="24"/>
      <c r="PKC17" s="24"/>
      <c r="PKD17" s="24"/>
      <c r="PKE17" s="24"/>
      <c r="PKF17" s="24"/>
      <c r="PKG17" s="24"/>
      <c r="PKH17" s="24"/>
      <c r="PKI17" s="24"/>
      <c r="PKJ17" s="24"/>
      <c r="PKK17" s="24"/>
      <c r="PKL17" s="24"/>
      <c r="PKM17" s="24"/>
      <c r="PKN17" s="24"/>
      <c r="PKO17" s="24"/>
      <c r="PKP17" s="24"/>
      <c r="PKQ17" s="24"/>
      <c r="PKR17" s="24"/>
      <c r="PKS17" s="24"/>
      <c r="PKT17" s="24"/>
      <c r="PKU17" s="24"/>
      <c r="PKV17" s="24"/>
      <c r="PKW17" s="24"/>
      <c r="PKX17" s="24"/>
      <c r="PKY17" s="24"/>
      <c r="PKZ17" s="24"/>
      <c r="PLA17" s="24"/>
      <c r="PLB17" s="24"/>
      <c r="PLC17" s="24"/>
      <c r="PLD17" s="24"/>
      <c r="PLE17" s="24"/>
      <c r="PLF17" s="24"/>
      <c r="PLG17" s="24"/>
      <c r="PLH17" s="24"/>
      <c r="PLI17" s="24"/>
      <c r="PLJ17" s="24"/>
      <c r="PLK17" s="24"/>
      <c r="PLL17" s="24"/>
      <c r="PLM17" s="24"/>
      <c r="PLN17" s="24"/>
      <c r="PLO17" s="24"/>
      <c r="PLP17" s="24"/>
      <c r="PLQ17" s="24"/>
      <c r="PLR17" s="24"/>
      <c r="PLS17" s="24"/>
      <c r="PLT17" s="24"/>
      <c r="PLU17" s="24"/>
      <c r="PLV17" s="24"/>
      <c r="PLW17" s="24"/>
      <c r="PLX17" s="24"/>
      <c r="PLY17" s="24"/>
      <c r="PLZ17" s="24"/>
      <c r="PMA17" s="24"/>
      <c r="PMB17" s="24"/>
      <c r="PMC17" s="24"/>
      <c r="PMD17" s="24"/>
      <c r="PME17" s="24"/>
      <c r="PMF17" s="24"/>
      <c r="PMG17" s="24"/>
      <c r="PMH17" s="24"/>
      <c r="PMI17" s="24"/>
      <c r="PMJ17" s="24"/>
      <c r="PMK17" s="24"/>
      <c r="PML17" s="24"/>
      <c r="PMM17" s="24"/>
      <c r="PMN17" s="24"/>
      <c r="PMO17" s="24"/>
      <c r="PMP17" s="24"/>
      <c r="PMQ17" s="24"/>
      <c r="PMR17" s="24"/>
      <c r="PMS17" s="24"/>
      <c r="PMT17" s="24"/>
      <c r="PMU17" s="24"/>
      <c r="PMV17" s="24"/>
      <c r="PMW17" s="24"/>
      <c r="PMX17" s="24"/>
      <c r="PMY17" s="24"/>
      <c r="PMZ17" s="24"/>
      <c r="PNA17" s="24"/>
      <c r="PNB17" s="24"/>
      <c r="PNC17" s="24"/>
      <c r="PND17" s="24"/>
      <c r="PNE17" s="24"/>
      <c r="PNF17" s="24"/>
      <c r="PNG17" s="24"/>
      <c r="PNH17" s="24"/>
      <c r="PNI17" s="24"/>
      <c r="PNJ17" s="24"/>
      <c r="PNK17" s="24"/>
      <c r="PNL17" s="24"/>
      <c r="PNM17" s="24"/>
      <c r="PNN17" s="24"/>
      <c r="PNO17" s="24"/>
      <c r="PNP17" s="24"/>
      <c r="PNQ17" s="24"/>
      <c r="PNR17" s="24"/>
      <c r="PNS17" s="24"/>
      <c r="PNT17" s="24"/>
      <c r="PNU17" s="24"/>
      <c r="PNV17" s="24"/>
      <c r="PNW17" s="24"/>
      <c r="PNX17" s="24"/>
      <c r="PNY17" s="24"/>
      <c r="PNZ17" s="24"/>
      <c r="POA17" s="24"/>
      <c r="POB17" s="24"/>
      <c r="POC17" s="24"/>
      <c r="POD17" s="24"/>
      <c r="POE17" s="24"/>
      <c r="POF17" s="24"/>
      <c r="POG17" s="24"/>
      <c r="POH17" s="24"/>
      <c r="POI17" s="24"/>
      <c r="POJ17" s="24"/>
      <c r="POK17" s="24"/>
      <c r="POL17" s="24"/>
      <c r="POM17" s="24"/>
      <c r="PON17" s="24"/>
      <c r="POO17" s="24"/>
      <c r="POP17" s="24"/>
      <c r="POQ17" s="24"/>
      <c r="POR17" s="24"/>
      <c r="POS17" s="24"/>
      <c r="POT17" s="24"/>
      <c r="POU17" s="24"/>
      <c r="POV17" s="24"/>
      <c r="POW17" s="24"/>
      <c r="POX17" s="24"/>
      <c r="POY17" s="24"/>
      <c r="POZ17" s="24"/>
      <c r="PPA17" s="24"/>
      <c r="PPB17" s="24"/>
      <c r="PPC17" s="24"/>
      <c r="PPD17" s="24"/>
      <c r="PPE17" s="24"/>
      <c r="PPF17" s="24"/>
      <c r="PPG17" s="24"/>
      <c r="PPH17" s="24"/>
      <c r="PPI17" s="24"/>
      <c r="PPJ17" s="24"/>
      <c r="PPK17" s="24"/>
      <c r="PPL17" s="24"/>
      <c r="PPM17" s="24"/>
      <c r="PPN17" s="24"/>
      <c r="PPO17" s="24"/>
      <c r="PPP17" s="24"/>
      <c r="PPQ17" s="24"/>
      <c r="PPR17" s="24"/>
      <c r="PPS17" s="24"/>
      <c r="PPT17" s="24"/>
      <c r="PPU17" s="24"/>
      <c r="PPV17" s="24"/>
      <c r="PPW17" s="24"/>
      <c r="PPX17" s="24"/>
      <c r="PPY17" s="24"/>
      <c r="PPZ17" s="24"/>
      <c r="PQA17" s="24"/>
      <c r="PQB17" s="24"/>
      <c r="PQC17" s="24"/>
      <c r="PQD17" s="24"/>
      <c r="PQE17" s="24"/>
      <c r="PQF17" s="24"/>
      <c r="PQG17" s="24"/>
      <c r="PQH17" s="24"/>
      <c r="PQI17" s="24"/>
      <c r="PQJ17" s="24"/>
      <c r="PQK17" s="24"/>
      <c r="PQL17" s="24"/>
      <c r="PQM17" s="24"/>
      <c r="PQN17" s="24"/>
      <c r="PQO17" s="24"/>
      <c r="PQP17" s="24"/>
      <c r="PQQ17" s="24"/>
      <c r="PQR17" s="24"/>
      <c r="PQS17" s="24"/>
      <c r="PQT17" s="24"/>
      <c r="PQU17" s="24"/>
      <c r="PQV17" s="24"/>
      <c r="PQW17" s="24"/>
      <c r="PQX17" s="24"/>
      <c r="PQY17" s="24"/>
      <c r="PQZ17" s="24"/>
      <c r="PRA17" s="24"/>
      <c r="PRB17" s="24"/>
      <c r="PRC17" s="24"/>
      <c r="PRD17" s="24"/>
      <c r="PRE17" s="24"/>
      <c r="PRF17" s="24"/>
      <c r="PRG17" s="24"/>
      <c r="PRH17" s="24"/>
      <c r="PRI17" s="24"/>
      <c r="PRJ17" s="24"/>
      <c r="PRK17" s="24"/>
      <c r="PRL17" s="24"/>
      <c r="PRM17" s="24"/>
      <c r="PRN17" s="24"/>
      <c r="PRO17" s="24"/>
      <c r="PRP17" s="24"/>
      <c r="PRQ17" s="24"/>
      <c r="PRR17" s="24"/>
      <c r="PRS17" s="24"/>
      <c r="PRT17" s="24"/>
      <c r="PRU17" s="24"/>
      <c r="PRV17" s="24"/>
      <c r="PRW17" s="24"/>
      <c r="PRX17" s="24"/>
      <c r="PRY17" s="24"/>
      <c r="PRZ17" s="24"/>
      <c r="PSA17" s="24"/>
      <c r="PSB17" s="24"/>
      <c r="PSC17" s="24"/>
      <c r="PSD17" s="24"/>
      <c r="PSE17" s="24"/>
      <c r="PSF17" s="24"/>
      <c r="PSG17" s="24"/>
      <c r="PSH17" s="24"/>
      <c r="PSI17" s="24"/>
      <c r="PSJ17" s="24"/>
      <c r="PSK17" s="24"/>
      <c r="PSL17" s="24"/>
      <c r="PSM17" s="24"/>
      <c r="PSN17" s="24"/>
      <c r="PSO17" s="24"/>
      <c r="PSP17" s="24"/>
      <c r="PSQ17" s="24"/>
      <c r="PSR17" s="24"/>
      <c r="PSS17" s="24"/>
      <c r="PST17" s="24"/>
      <c r="PSU17" s="24"/>
      <c r="PSV17" s="24"/>
      <c r="PSW17" s="24"/>
      <c r="PSX17" s="24"/>
      <c r="PSY17" s="24"/>
      <c r="PSZ17" s="24"/>
      <c r="PTA17" s="24"/>
      <c r="PTB17" s="24"/>
      <c r="PTC17" s="24"/>
      <c r="PTD17" s="24"/>
      <c r="PTE17" s="24"/>
      <c r="PTF17" s="24"/>
      <c r="PTG17" s="24"/>
      <c r="PTH17" s="24"/>
      <c r="PTI17" s="24"/>
      <c r="PTJ17" s="24"/>
      <c r="PTK17" s="24"/>
      <c r="PTL17" s="24"/>
      <c r="PTM17" s="24"/>
      <c r="PTN17" s="24"/>
      <c r="PTO17" s="24"/>
      <c r="PTP17" s="24"/>
      <c r="PTQ17" s="24"/>
      <c r="PTR17" s="24"/>
      <c r="PTS17" s="24"/>
      <c r="PTT17" s="24"/>
      <c r="PTU17" s="24"/>
      <c r="PTV17" s="24"/>
      <c r="PTW17" s="24"/>
      <c r="PTX17" s="24"/>
      <c r="PTY17" s="24"/>
      <c r="PTZ17" s="24"/>
      <c r="PUA17" s="24"/>
      <c r="PUB17" s="24"/>
      <c r="PUC17" s="24"/>
      <c r="PUD17" s="24"/>
      <c r="PUE17" s="24"/>
      <c r="PUF17" s="24"/>
      <c r="PUG17" s="24"/>
      <c r="PUH17" s="24"/>
      <c r="PUI17" s="24"/>
      <c r="PUJ17" s="24"/>
      <c r="PUK17" s="24"/>
      <c r="PUL17" s="24"/>
      <c r="PUM17" s="24"/>
      <c r="PUN17" s="24"/>
      <c r="PUO17" s="24"/>
      <c r="PUP17" s="24"/>
      <c r="PUQ17" s="24"/>
      <c r="PUR17" s="24"/>
      <c r="PUS17" s="24"/>
      <c r="PUT17" s="24"/>
      <c r="PUU17" s="24"/>
      <c r="PUV17" s="24"/>
      <c r="PUW17" s="24"/>
      <c r="PUX17" s="24"/>
      <c r="PUY17" s="24"/>
      <c r="PUZ17" s="24"/>
      <c r="PVA17" s="24"/>
      <c r="PVB17" s="24"/>
      <c r="PVC17" s="24"/>
      <c r="PVD17" s="24"/>
      <c r="PVE17" s="24"/>
      <c r="PVF17" s="24"/>
      <c r="PVG17" s="24"/>
      <c r="PVH17" s="24"/>
      <c r="PVI17" s="24"/>
      <c r="PVJ17" s="24"/>
      <c r="PVK17" s="24"/>
      <c r="PVL17" s="24"/>
      <c r="PVM17" s="24"/>
      <c r="PVN17" s="24"/>
      <c r="PVO17" s="24"/>
      <c r="PVP17" s="24"/>
      <c r="PVQ17" s="24"/>
      <c r="PVR17" s="24"/>
      <c r="PVS17" s="24"/>
      <c r="PVT17" s="24"/>
      <c r="PVU17" s="24"/>
      <c r="PVV17" s="24"/>
      <c r="PVW17" s="24"/>
      <c r="PVX17" s="24"/>
      <c r="PVY17" s="24"/>
      <c r="PVZ17" s="24"/>
      <c r="PWA17" s="24"/>
      <c r="PWB17" s="24"/>
      <c r="PWC17" s="24"/>
      <c r="PWD17" s="24"/>
      <c r="PWE17" s="24"/>
      <c r="PWF17" s="24"/>
      <c r="PWG17" s="24"/>
      <c r="PWH17" s="24"/>
      <c r="PWI17" s="24"/>
      <c r="PWJ17" s="24"/>
      <c r="PWK17" s="24"/>
      <c r="PWL17" s="24"/>
      <c r="PWM17" s="24"/>
      <c r="PWN17" s="24"/>
      <c r="PWO17" s="24"/>
      <c r="PWP17" s="24"/>
      <c r="PWQ17" s="24"/>
      <c r="PWR17" s="24"/>
      <c r="PWS17" s="24"/>
      <c r="PWT17" s="24"/>
      <c r="PWU17" s="24"/>
      <c r="PWV17" s="24"/>
      <c r="PWW17" s="24"/>
      <c r="PWX17" s="24"/>
      <c r="PWY17" s="24"/>
      <c r="PWZ17" s="24"/>
      <c r="PXA17" s="24"/>
      <c r="PXB17" s="24"/>
      <c r="PXC17" s="24"/>
      <c r="PXD17" s="24"/>
      <c r="PXE17" s="24"/>
      <c r="PXF17" s="24"/>
      <c r="PXG17" s="24"/>
      <c r="PXH17" s="24"/>
      <c r="PXI17" s="24"/>
      <c r="PXJ17" s="24"/>
      <c r="PXK17" s="24"/>
      <c r="PXL17" s="24"/>
      <c r="PXM17" s="24"/>
      <c r="PXN17" s="24"/>
      <c r="PXO17" s="24"/>
      <c r="PXP17" s="24"/>
      <c r="PXQ17" s="24"/>
      <c r="PXR17" s="24"/>
      <c r="PXS17" s="24"/>
      <c r="PXT17" s="24"/>
      <c r="PXU17" s="24"/>
      <c r="PXV17" s="24"/>
      <c r="PXW17" s="24"/>
      <c r="PXX17" s="24"/>
      <c r="PXY17" s="24"/>
      <c r="PXZ17" s="24"/>
      <c r="PYA17" s="24"/>
      <c r="PYB17" s="24"/>
      <c r="PYC17" s="24"/>
      <c r="PYD17" s="24"/>
      <c r="PYE17" s="24"/>
      <c r="PYF17" s="24"/>
      <c r="PYG17" s="24"/>
      <c r="PYH17" s="24"/>
      <c r="PYI17" s="24"/>
      <c r="PYJ17" s="24"/>
      <c r="PYK17" s="24"/>
      <c r="PYL17" s="24"/>
      <c r="PYM17" s="24"/>
      <c r="PYN17" s="24"/>
      <c r="PYO17" s="24"/>
      <c r="PYP17" s="24"/>
      <c r="PYQ17" s="24"/>
      <c r="PYR17" s="24"/>
      <c r="PYS17" s="24"/>
      <c r="PYT17" s="24"/>
      <c r="PYU17" s="24"/>
      <c r="PYV17" s="24"/>
      <c r="PYW17" s="24"/>
      <c r="PYX17" s="24"/>
      <c r="PYY17" s="24"/>
      <c r="PYZ17" s="24"/>
      <c r="PZA17" s="24"/>
      <c r="PZB17" s="24"/>
      <c r="PZC17" s="24"/>
      <c r="PZD17" s="24"/>
      <c r="PZE17" s="24"/>
      <c r="PZF17" s="24"/>
      <c r="PZG17" s="24"/>
      <c r="PZH17" s="24"/>
      <c r="PZI17" s="24"/>
      <c r="PZJ17" s="24"/>
      <c r="PZK17" s="24"/>
      <c r="PZL17" s="24"/>
      <c r="PZM17" s="24"/>
      <c r="PZN17" s="24"/>
      <c r="PZO17" s="24"/>
      <c r="PZP17" s="24"/>
      <c r="PZQ17" s="24"/>
      <c r="PZR17" s="24"/>
      <c r="PZS17" s="24"/>
      <c r="PZT17" s="24"/>
      <c r="PZU17" s="24"/>
      <c r="PZV17" s="24"/>
      <c r="PZW17" s="24"/>
      <c r="PZX17" s="24"/>
      <c r="PZY17" s="24"/>
      <c r="PZZ17" s="24"/>
      <c r="QAA17" s="24"/>
      <c r="QAB17" s="24"/>
      <c r="QAC17" s="24"/>
      <c r="QAD17" s="24"/>
      <c r="QAE17" s="24"/>
      <c r="QAF17" s="24"/>
      <c r="QAG17" s="24"/>
      <c r="QAH17" s="24"/>
      <c r="QAI17" s="24"/>
      <c r="QAJ17" s="24"/>
      <c r="QAK17" s="24"/>
      <c r="QAL17" s="24"/>
      <c r="QAM17" s="24"/>
      <c r="QAN17" s="24"/>
      <c r="QAO17" s="24"/>
      <c r="QAP17" s="24"/>
      <c r="QAQ17" s="24"/>
      <c r="QAR17" s="24"/>
      <c r="QAS17" s="24"/>
      <c r="QAT17" s="24"/>
      <c r="QAU17" s="24"/>
      <c r="QAV17" s="24"/>
      <c r="QAW17" s="24"/>
      <c r="QAX17" s="24"/>
      <c r="QAY17" s="24"/>
      <c r="QAZ17" s="24"/>
      <c r="QBA17" s="24"/>
      <c r="QBB17" s="24"/>
      <c r="QBC17" s="24"/>
      <c r="QBD17" s="24"/>
      <c r="QBE17" s="24"/>
      <c r="QBF17" s="24"/>
      <c r="QBG17" s="24"/>
      <c r="QBH17" s="24"/>
      <c r="QBI17" s="24"/>
      <c r="QBJ17" s="24"/>
      <c r="QBK17" s="24"/>
      <c r="QBL17" s="24"/>
      <c r="QBM17" s="24"/>
      <c r="QBN17" s="24"/>
      <c r="QBO17" s="24"/>
      <c r="QBP17" s="24"/>
      <c r="QBQ17" s="24"/>
      <c r="QBR17" s="24"/>
      <c r="QBS17" s="24"/>
      <c r="QBT17" s="24"/>
      <c r="QBU17" s="24"/>
      <c r="QBV17" s="24"/>
      <c r="QBW17" s="24"/>
      <c r="QBX17" s="24"/>
      <c r="QBY17" s="24"/>
      <c r="QBZ17" s="24"/>
      <c r="QCA17" s="24"/>
      <c r="QCB17" s="24"/>
      <c r="QCC17" s="24"/>
      <c r="QCD17" s="24"/>
      <c r="QCE17" s="24"/>
      <c r="QCF17" s="24"/>
      <c r="QCG17" s="24"/>
      <c r="QCH17" s="24"/>
      <c r="QCI17" s="24"/>
      <c r="QCJ17" s="24"/>
      <c r="QCK17" s="24"/>
      <c r="QCL17" s="24"/>
      <c r="QCM17" s="24"/>
      <c r="QCN17" s="24"/>
      <c r="QCO17" s="24"/>
      <c r="QCP17" s="24"/>
      <c r="QCQ17" s="24"/>
      <c r="QCR17" s="24"/>
      <c r="QCS17" s="24"/>
      <c r="QCT17" s="24"/>
      <c r="QCU17" s="24"/>
      <c r="QCV17" s="24"/>
      <c r="QCW17" s="24"/>
      <c r="QCX17" s="24"/>
      <c r="QCY17" s="24"/>
      <c r="QCZ17" s="24"/>
      <c r="QDA17" s="24"/>
      <c r="QDB17" s="24"/>
      <c r="QDC17" s="24"/>
      <c r="QDD17" s="24"/>
      <c r="QDE17" s="24"/>
      <c r="QDF17" s="24"/>
      <c r="QDG17" s="24"/>
      <c r="QDH17" s="24"/>
      <c r="QDI17" s="24"/>
      <c r="QDJ17" s="24"/>
      <c r="QDK17" s="24"/>
      <c r="QDL17" s="24"/>
      <c r="QDM17" s="24"/>
      <c r="QDN17" s="24"/>
      <c r="QDO17" s="24"/>
      <c r="QDP17" s="24"/>
      <c r="QDQ17" s="24"/>
      <c r="QDR17" s="24"/>
      <c r="QDS17" s="24"/>
      <c r="QDT17" s="24"/>
      <c r="QDU17" s="24"/>
      <c r="QDV17" s="24"/>
      <c r="QDW17" s="24"/>
      <c r="QDX17" s="24"/>
      <c r="QDY17" s="24"/>
      <c r="QDZ17" s="24"/>
      <c r="QEA17" s="24"/>
      <c r="QEB17" s="24"/>
      <c r="QEC17" s="24"/>
      <c r="QED17" s="24"/>
      <c r="QEE17" s="24"/>
      <c r="QEF17" s="24"/>
      <c r="QEG17" s="24"/>
      <c r="QEH17" s="24"/>
      <c r="QEI17" s="24"/>
      <c r="QEJ17" s="24"/>
      <c r="QEK17" s="24"/>
      <c r="QEL17" s="24"/>
      <c r="QEM17" s="24"/>
      <c r="QEN17" s="24"/>
      <c r="QEO17" s="24"/>
      <c r="QEP17" s="24"/>
      <c r="QEQ17" s="24"/>
      <c r="QER17" s="24"/>
      <c r="QES17" s="24"/>
      <c r="QET17" s="24"/>
      <c r="QEU17" s="24"/>
      <c r="QEV17" s="24"/>
      <c r="QEW17" s="24"/>
      <c r="QEX17" s="24"/>
      <c r="QEY17" s="24"/>
      <c r="QEZ17" s="24"/>
      <c r="QFA17" s="24"/>
      <c r="QFB17" s="24"/>
      <c r="QFC17" s="24"/>
      <c r="QFD17" s="24"/>
      <c r="QFE17" s="24"/>
      <c r="QFF17" s="24"/>
      <c r="QFG17" s="24"/>
      <c r="QFH17" s="24"/>
      <c r="QFI17" s="24"/>
      <c r="QFJ17" s="24"/>
      <c r="QFK17" s="24"/>
      <c r="QFL17" s="24"/>
      <c r="QFM17" s="24"/>
      <c r="QFN17" s="24"/>
      <c r="QFO17" s="24"/>
      <c r="QFP17" s="24"/>
      <c r="QFQ17" s="24"/>
      <c r="QFR17" s="24"/>
      <c r="QFS17" s="24"/>
      <c r="QFT17" s="24"/>
      <c r="QFU17" s="24"/>
      <c r="QFV17" s="24"/>
      <c r="QFW17" s="24"/>
      <c r="QFX17" s="24"/>
      <c r="QFY17" s="24"/>
      <c r="QFZ17" s="24"/>
      <c r="QGA17" s="24"/>
      <c r="QGB17" s="24"/>
      <c r="QGC17" s="24"/>
      <c r="QGD17" s="24"/>
      <c r="QGE17" s="24"/>
      <c r="QGF17" s="24"/>
      <c r="QGG17" s="24"/>
      <c r="QGH17" s="24"/>
      <c r="QGI17" s="24"/>
      <c r="QGJ17" s="24"/>
      <c r="QGK17" s="24"/>
      <c r="QGL17" s="24"/>
      <c r="QGM17" s="24"/>
      <c r="QGN17" s="24"/>
      <c r="QGO17" s="24"/>
      <c r="QGP17" s="24"/>
      <c r="QGQ17" s="24"/>
      <c r="QGR17" s="24"/>
      <c r="QGS17" s="24"/>
      <c r="QGT17" s="24"/>
      <c r="QGU17" s="24"/>
      <c r="QGV17" s="24"/>
      <c r="QGW17" s="24"/>
      <c r="QGX17" s="24"/>
      <c r="QGY17" s="24"/>
      <c r="QGZ17" s="24"/>
      <c r="QHA17" s="24"/>
      <c r="QHB17" s="24"/>
      <c r="QHC17" s="24"/>
      <c r="QHD17" s="24"/>
      <c r="QHE17" s="24"/>
      <c r="QHF17" s="24"/>
      <c r="QHG17" s="24"/>
      <c r="QHH17" s="24"/>
      <c r="QHI17" s="24"/>
      <c r="QHJ17" s="24"/>
      <c r="QHK17" s="24"/>
      <c r="QHL17" s="24"/>
      <c r="QHM17" s="24"/>
      <c r="QHN17" s="24"/>
      <c r="QHO17" s="24"/>
      <c r="QHP17" s="24"/>
      <c r="QHQ17" s="24"/>
      <c r="QHR17" s="24"/>
      <c r="QHS17" s="24"/>
      <c r="QHT17" s="24"/>
      <c r="QHU17" s="24"/>
      <c r="QHV17" s="24"/>
      <c r="QHW17" s="24"/>
      <c r="QHX17" s="24"/>
      <c r="QHY17" s="24"/>
      <c r="QHZ17" s="24"/>
      <c r="QIA17" s="24"/>
      <c r="QIB17" s="24"/>
      <c r="QIC17" s="24"/>
      <c r="QID17" s="24"/>
      <c r="QIE17" s="24"/>
      <c r="QIF17" s="24"/>
      <c r="QIG17" s="24"/>
      <c r="QIH17" s="24"/>
      <c r="QII17" s="24"/>
      <c r="QIJ17" s="24"/>
      <c r="QIK17" s="24"/>
      <c r="QIL17" s="24"/>
      <c r="QIM17" s="24"/>
      <c r="QIN17" s="24"/>
      <c r="QIO17" s="24"/>
      <c r="QIP17" s="24"/>
      <c r="QIQ17" s="24"/>
      <c r="QIR17" s="24"/>
      <c r="QIS17" s="24"/>
      <c r="QIT17" s="24"/>
      <c r="QIU17" s="24"/>
      <c r="QIV17" s="24"/>
      <c r="QIW17" s="24"/>
      <c r="QIX17" s="24"/>
      <c r="QIY17" s="24"/>
      <c r="QIZ17" s="24"/>
      <c r="QJA17" s="24"/>
      <c r="QJB17" s="24"/>
      <c r="QJC17" s="24"/>
      <c r="QJD17" s="24"/>
      <c r="QJE17" s="24"/>
      <c r="QJF17" s="24"/>
      <c r="QJG17" s="24"/>
      <c r="QJH17" s="24"/>
      <c r="QJI17" s="24"/>
      <c r="QJJ17" s="24"/>
      <c r="QJK17" s="24"/>
      <c r="QJL17" s="24"/>
      <c r="QJM17" s="24"/>
      <c r="QJN17" s="24"/>
      <c r="QJO17" s="24"/>
      <c r="QJP17" s="24"/>
      <c r="QJQ17" s="24"/>
      <c r="QJR17" s="24"/>
      <c r="QJS17" s="24"/>
      <c r="QJT17" s="24"/>
      <c r="QJU17" s="24"/>
      <c r="QJV17" s="24"/>
      <c r="QJW17" s="24"/>
      <c r="QJX17" s="24"/>
      <c r="QJY17" s="24"/>
      <c r="QJZ17" s="24"/>
      <c r="QKA17" s="24"/>
      <c r="QKB17" s="24"/>
      <c r="QKC17" s="24"/>
      <c r="QKD17" s="24"/>
      <c r="QKE17" s="24"/>
      <c r="QKF17" s="24"/>
      <c r="QKG17" s="24"/>
      <c r="QKH17" s="24"/>
      <c r="QKI17" s="24"/>
      <c r="QKJ17" s="24"/>
      <c r="QKK17" s="24"/>
      <c r="QKL17" s="24"/>
      <c r="QKM17" s="24"/>
      <c r="QKN17" s="24"/>
      <c r="QKO17" s="24"/>
      <c r="QKP17" s="24"/>
      <c r="QKQ17" s="24"/>
      <c r="QKR17" s="24"/>
      <c r="QKS17" s="24"/>
      <c r="QKT17" s="24"/>
      <c r="QKU17" s="24"/>
      <c r="QKV17" s="24"/>
      <c r="QKW17" s="24"/>
      <c r="QKX17" s="24"/>
      <c r="QKY17" s="24"/>
      <c r="QKZ17" s="24"/>
      <c r="QLA17" s="24"/>
      <c r="QLB17" s="24"/>
      <c r="QLC17" s="24"/>
      <c r="QLD17" s="24"/>
      <c r="QLE17" s="24"/>
      <c r="QLF17" s="24"/>
      <c r="QLG17" s="24"/>
      <c r="QLH17" s="24"/>
      <c r="QLI17" s="24"/>
      <c r="QLJ17" s="24"/>
      <c r="QLK17" s="24"/>
      <c r="QLL17" s="24"/>
      <c r="QLM17" s="24"/>
      <c r="QLN17" s="24"/>
      <c r="QLO17" s="24"/>
      <c r="QLP17" s="24"/>
      <c r="QLQ17" s="24"/>
      <c r="QLR17" s="24"/>
      <c r="QLS17" s="24"/>
      <c r="QLT17" s="24"/>
      <c r="QLU17" s="24"/>
      <c r="QLV17" s="24"/>
      <c r="QLW17" s="24"/>
      <c r="QLX17" s="24"/>
      <c r="QLY17" s="24"/>
      <c r="QLZ17" s="24"/>
      <c r="QMA17" s="24"/>
      <c r="QMB17" s="24"/>
      <c r="QMC17" s="24"/>
      <c r="QMD17" s="24"/>
      <c r="QME17" s="24"/>
      <c r="QMF17" s="24"/>
      <c r="QMG17" s="24"/>
      <c r="QMH17" s="24"/>
      <c r="QMI17" s="24"/>
      <c r="QMJ17" s="24"/>
      <c r="QMK17" s="24"/>
      <c r="QML17" s="24"/>
      <c r="QMM17" s="24"/>
      <c r="QMN17" s="24"/>
      <c r="QMO17" s="24"/>
      <c r="QMP17" s="24"/>
      <c r="QMQ17" s="24"/>
      <c r="QMR17" s="24"/>
      <c r="QMS17" s="24"/>
      <c r="QMT17" s="24"/>
      <c r="QMU17" s="24"/>
      <c r="QMV17" s="24"/>
      <c r="QMW17" s="24"/>
      <c r="QMX17" s="24"/>
      <c r="QMY17" s="24"/>
      <c r="QMZ17" s="24"/>
      <c r="QNA17" s="24"/>
      <c r="QNB17" s="24"/>
      <c r="QNC17" s="24"/>
      <c r="QND17" s="24"/>
      <c r="QNE17" s="24"/>
      <c r="QNF17" s="24"/>
      <c r="QNG17" s="24"/>
      <c r="QNH17" s="24"/>
      <c r="QNI17" s="24"/>
      <c r="QNJ17" s="24"/>
      <c r="QNK17" s="24"/>
      <c r="QNL17" s="24"/>
      <c r="QNM17" s="24"/>
      <c r="QNN17" s="24"/>
      <c r="QNO17" s="24"/>
      <c r="QNP17" s="24"/>
      <c r="QNQ17" s="24"/>
      <c r="QNR17" s="24"/>
      <c r="QNS17" s="24"/>
      <c r="QNT17" s="24"/>
      <c r="QNU17" s="24"/>
      <c r="QNV17" s="24"/>
      <c r="QNW17" s="24"/>
      <c r="QNX17" s="24"/>
      <c r="QNY17" s="24"/>
      <c r="QNZ17" s="24"/>
      <c r="QOA17" s="24"/>
      <c r="QOB17" s="24"/>
      <c r="QOC17" s="24"/>
      <c r="QOD17" s="24"/>
      <c r="QOE17" s="24"/>
      <c r="QOF17" s="24"/>
      <c r="QOG17" s="24"/>
      <c r="QOH17" s="24"/>
      <c r="QOI17" s="24"/>
      <c r="QOJ17" s="24"/>
      <c r="QOK17" s="24"/>
      <c r="QOL17" s="24"/>
      <c r="QOM17" s="24"/>
      <c r="QON17" s="24"/>
      <c r="QOO17" s="24"/>
      <c r="QOP17" s="24"/>
      <c r="QOQ17" s="24"/>
      <c r="QOR17" s="24"/>
      <c r="QOS17" s="24"/>
      <c r="QOT17" s="24"/>
      <c r="QOU17" s="24"/>
      <c r="QOV17" s="24"/>
      <c r="QOW17" s="24"/>
      <c r="QOX17" s="24"/>
      <c r="QOY17" s="24"/>
      <c r="QOZ17" s="24"/>
      <c r="QPA17" s="24"/>
      <c r="QPB17" s="24"/>
      <c r="QPC17" s="24"/>
      <c r="QPD17" s="24"/>
      <c r="QPE17" s="24"/>
      <c r="QPF17" s="24"/>
      <c r="QPG17" s="24"/>
      <c r="QPH17" s="24"/>
      <c r="QPI17" s="24"/>
      <c r="QPJ17" s="24"/>
      <c r="QPK17" s="24"/>
      <c r="QPL17" s="24"/>
      <c r="QPM17" s="24"/>
      <c r="QPN17" s="24"/>
      <c r="QPO17" s="24"/>
      <c r="QPP17" s="24"/>
      <c r="QPQ17" s="24"/>
      <c r="QPR17" s="24"/>
      <c r="QPS17" s="24"/>
      <c r="QPT17" s="24"/>
      <c r="QPU17" s="24"/>
      <c r="QPV17" s="24"/>
      <c r="QPW17" s="24"/>
      <c r="QPX17" s="24"/>
      <c r="QPY17" s="24"/>
      <c r="QPZ17" s="24"/>
      <c r="QQA17" s="24"/>
      <c r="QQB17" s="24"/>
      <c r="QQC17" s="24"/>
      <c r="QQD17" s="24"/>
      <c r="QQE17" s="24"/>
      <c r="QQF17" s="24"/>
      <c r="QQG17" s="24"/>
      <c r="QQH17" s="24"/>
      <c r="QQI17" s="24"/>
      <c r="QQJ17" s="24"/>
      <c r="QQK17" s="24"/>
      <c r="QQL17" s="24"/>
      <c r="QQM17" s="24"/>
      <c r="QQN17" s="24"/>
      <c r="QQO17" s="24"/>
      <c r="QQP17" s="24"/>
      <c r="QQQ17" s="24"/>
      <c r="QQR17" s="24"/>
      <c r="QQS17" s="24"/>
      <c r="QQT17" s="24"/>
      <c r="QQU17" s="24"/>
      <c r="QQV17" s="24"/>
      <c r="QQW17" s="24"/>
      <c r="QQX17" s="24"/>
      <c r="QQY17" s="24"/>
      <c r="QQZ17" s="24"/>
      <c r="QRA17" s="24"/>
      <c r="QRB17" s="24"/>
      <c r="QRC17" s="24"/>
      <c r="QRD17" s="24"/>
      <c r="QRE17" s="24"/>
      <c r="QRF17" s="24"/>
      <c r="QRG17" s="24"/>
      <c r="QRH17" s="24"/>
      <c r="QRI17" s="24"/>
      <c r="QRJ17" s="24"/>
      <c r="QRK17" s="24"/>
      <c r="QRL17" s="24"/>
      <c r="QRM17" s="24"/>
      <c r="QRN17" s="24"/>
      <c r="QRO17" s="24"/>
      <c r="QRP17" s="24"/>
      <c r="QRQ17" s="24"/>
      <c r="QRR17" s="24"/>
      <c r="QRS17" s="24"/>
      <c r="QRT17" s="24"/>
      <c r="QRU17" s="24"/>
      <c r="QRV17" s="24"/>
      <c r="QRW17" s="24"/>
      <c r="QRX17" s="24"/>
      <c r="QRY17" s="24"/>
      <c r="QRZ17" s="24"/>
      <c r="QSA17" s="24"/>
      <c r="QSB17" s="24"/>
      <c r="QSC17" s="24"/>
      <c r="QSD17" s="24"/>
      <c r="QSE17" s="24"/>
      <c r="QSF17" s="24"/>
      <c r="QSG17" s="24"/>
      <c r="QSH17" s="24"/>
      <c r="QSI17" s="24"/>
      <c r="QSJ17" s="24"/>
      <c r="QSK17" s="24"/>
      <c r="QSL17" s="24"/>
      <c r="QSM17" s="24"/>
      <c r="QSN17" s="24"/>
      <c r="QSO17" s="24"/>
      <c r="QSP17" s="24"/>
      <c r="QSQ17" s="24"/>
      <c r="QSR17" s="24"/>
      <c r="QSS17" s="24"/>
      <c r="QST17" s="24"/>
      <c r="QSU17" s="24"/>
      <c r="QSV17" s="24"/>
      <c r="QSW17" s="24"/>
      <c r="QSX17" s="24"/>
      <c r="QSY17" s="24"/>
      <c r="QSZ17" s="24"/>
      <c r="QTA17" s="24"/>
      <c r="QTB17" s="24"/>
      <c r="QTC17" s="24"/>
      <c r="QTD17" s="24"/>
      <c r="QTE17" s="24"/>
      <c r="QTF17" s="24"/>
      <c r="QTG17" s="24"/>
      <c r="QTH17" s="24"/>
      <c r="QTI17" s="24"/>
      <c r="QTJ17" s="24"/>
      <c r="QTK17" s="24"/>
      <c r="QTL17" s="24"/>
      <c r="QTM17" s="24"/>
      <c r="QTN17" s="24"/>
      <c r="QTO17" s="24"/>
      <c r="QTP17" s="24"/>
      <c r="QTQ17" s="24"/>
      <c r="QTR17" s="24"/>
      <c r="QTS17" s="24"/>
      <c r="QTT17" s="24"/>
      <c r="QTU17" s="24"/>
      <c r="QTV17" s="24"/>
      <c r="QTW17" s="24"/>
      <c r="QTX17" s="24"/>
      <c r="QTY17" s="24"/>
      <c r="QTZ17" s="24"/>
      <c r="QUA17" s="24"/>
      <c r="QUB17" s="24"/>
      <c r="QUC17" s="24"/>
      <c r="QUD17" s="24"/>
      <c r="QUE17" s="24"/>
      <c r="QUF17" s="24"/>
      <c r="QUG17" s="24"/>
      <c r="QUH17" s="24"/>
      <c r="QUI17" s="24"/>
      <c r="QUJ17" s="24"/>
      <c r="QUK17" s="24"/>
      <c r="QUL17" s="24"/>
      <c r="QUM17" s="24"/>
      <c r="QUN17" s="24"/>
      <c r="QUO17" s="24"/>
      <c r="QUP17" s="24"/>
      <c r="QUQ17" s="24"/>
      <c r="QUR17" s="24"/>
      <c r="QUS17" s="24"/>
      <c r="QUT17" s="24"/>
      <c r="QUU17" s="24"/>
      <c r="QUV17" s="24"/>
      <c r="QUW17" s="24"/>
      <c r="QUX17" s="24"/>
      <c r="QUY17" s="24"/>
      <c r="QUZ17" s="24"/>
      <c r="QVA17" s="24"/>
      <c r="QVB17" s="24"/>
      <c r="QVC17" s="24"/>
      <c r="QVD17" s="24"/>
      <c r="QVE17" s="24"/>
      <c r="QVF17" s="24"/>
      <c r="QVG17" s="24"/>
      <c r="QVH17" s="24"/>
      <c r="QVI17" s="24"/>
      <c r="QVJ17" s="24"/>
      <c r="QVK17" s="24"/>
      <c r="QVL17" s="24"/>
      <c r="QVM17" s="24"/>
      <c r="QVN17" s="24"/>
      <c r="QVO17" s="24"/>
      <c r="QVP17" s="24"/>
      <c r="QVQ17" s="24"/>
      <c r="QVR17" s="24"/>
      <c r="QVS17" s="24"/>
      <c r="QVT17" s="24"/>
      <c r="QVU17" s="24"/>
      <c r="QVV17" s="24"/>
      <c r="QVW17" s="24"/>
      <c r="QVX17" s="24"/>
      <c r="QVY17" s="24"/>
      <c r="QVZ17" s="24"/>
      <c r="QWA17" s="24"/>
      <c r="QWB17" s="24"/>
      <c r="QWC17" s="24"/>
      <c r="QWD17" s="24"/>
      <c r="QWE17" s="24"/>
      <c r="QWF17" s="24"/>
      <c r="QWG17" s="24"/>
      <c r="QWH17" s="24"/>
      <c r="QWI17" s="24"/>
      <c r="QWJ17" s="24"/>
      <c r="QWK17" s="24"/>
      <c r="QWL17" s="24"/>
      <c r="QWM17" s="24"/>
      <c r="QWN17" s="24"/>
      <c r="QWO17" s="24"/>
      <c r="QWP17" s="24"/>
      <c r="QWQ17" s="24"/>
      <c r="QWR17" s="24"/>
      <c r="QWS17" s="24"/>
      <c r="QWT17" s="24"/>
      <c r="QWU17" s="24"/>
      <c r="QWV17" s="24"/>
      <c r="QWW17" s="24"/>
      <c r="QWX17" s="24"/>
      <c r="QWY17" s="24"/>
      <c r="QWZ17" s="24"/>
      <c r="QXA17" s="24"/>
      <c r="QXB17" s="24"/>
      <c r="QXC17" s="24"/>
      <c r="QXD17" s="24"/>
      <c r="QXE17" s="24"/>
      <c r="QXF17" s="24"/>
      <c r="QXG17" s="24"/>
      <c r="QXH17" s="24"/>
      <c r="QXI17" s="24"/>
      <c r="QXJ17" s="24"/>
      <c r="QXK17" s="24"/>
      <c r="QXL17" s="24"/>
      <c r="QXM17" s="24"/>
      <c r="QXN17" s="24"/>
      <c r="QXO17" s="24"/>
      <c r="QXP17" s="24"/>
      <c r="QXQ17" s="24"/>
      <c r="QXR17" s="24"/>
      <c r="QXS17" s="24"/>
      <c r="QXT17" s="24"/>
      <c r="QXU17" s="24"/>
      <c r="QXV17" s="24"/>
      <c r="QXW17" s="24"/>
      <c r="QXX17" s="24"/>
      <c r="QXY17" s="24"/>
      <c r="QXZ17" s="24"/>
      <c r="QYA17" s="24"/>
      <c r="QYB17" s="24"/>
      <c r="QYC17" s="24"/>
      <c r="QYD17" s="24"/>
      <c r="QYE17" s="24"/>
      <c r="QYF17" s="24"/>
      <c r="QYG17" s="24"/>
      <c r="QYH17" s="24"/>
      <c r="QYI17" s="24"/>
      <c r="QYJ17" s="24"/>
      <c r="QYK17" s="24"/>
      <c r="QYL17" s="24"/>
      <c r="QYM17" s="24"/>
      <c r="QYN17" s="24"/>
      <c r="QYO17" s="24"/>
      <c r="QYP17" s="24"/>
      <c r="QYQ17" s="24"/>
      <c r="QYR17" s="24"/>
      <c r="QYS17" s="24"/>
      <c r="QYT17" s="24"/>
      <c r="QYU17" s="24"/>
      <c r="QYV17" s="24"/>
      <c r="QYW17" s="24"/>
      <c r="QYX17" s="24"/>
      <c r="QYY17" s="24"/>
      <c r="QYZ17" s="24"/>
      <c r="QZA17" s="24"/>
      <c r="QZB17" s="24"/>
      <c r="QZC17" s="24"/>
      <c r="QZD17" s="24"/>
      <c r="QZE17" s="24"/>
      <c r="QZF17" s="24"/>
      <c r="QZG17" s="24"/>
      <c r="QZH17" s="24"/>
      <c r="QZI17" s="24"/>
      <c r="QZJ17" s="24"/>
      <c r="QZK17" s="24"/>
      <c r="QZL17" s="24"/>
      <c r="QZM17" s="24"/>
      <c r="QZN17" s="24"/>
      <c r="QZO17" s="24"/>
      <c r="QZP17" s="24"/>
      <c r="QZQ17" s="24"/>
      <c r="QZR17" s="24"/>
      <c r="QZS17" s="24"/>
      <c r="QZT17" s="24"/>
      <c r="QZU17" s="24"/>
      <c r="QZV17" s="24"/>
      <c r="QZW17" s="24"/>
      <c r="QZX17" s="24"/>
      <c r="QZY17" s="24"/>
      <c r="QZZ17" s="24"/>
      <c r="RAA17" s="24"/>
      <c r="RAB17" s="24"/>
      <c r="RAC17" s="24"/>
      <c r="RAD17" s="24"/>
      <c r="RAE17" s="24"/>
      <c r="RAF17" s="24"/>
      <c r="RAG17" s="24"/>
      <c r="RAH17" s="24"/>
      <c r="RAI17" s="24"/>
      <c r="RAJ17" s="24"/>
      <c r="RAK17" s="24"/>
      <c r="RAL17" s="24"/>
      <c r="RAM17" s="24"/>
      <c r="RAN17" s="24"/>
      <c r="RAO17" s="24"/>
      <c r="RAP17" s="24"/>
      <c r="RAQ17" s="24"/>
      <c r="RAR17" s="24"/>
      <c r="RAS17" s="24"/>
      <c r="RAT17" s="24"/>
      <c r="RAU17" s="24"/>
      <c r="RAV17" s="24"/>
      <c r="RAW17" s="24"/>
      <c r="RAX17" s="24"/>
      <c r="RAY17" s="24"/>
      <c r="RAZ17" s="24"/>
      <c r="RBA17" s="24"/>
      <c r="RBB17" s="24"/>
      <c r="RBC17" s="24"/>
      <c r="RBD17" s="24"/>
      <c r="RBE17" s="24"/>
      <c r="RBF17" s="24"/>
      <c r="RBG17" s="24"/>
      <c r="RBH17" s="24"/>
      <c r="RBI17" s="24"/>
      <c r="RBJ17" s="24"/>
      <c r="RBK17" s="24"/>
      <c r="RBL17" s="24"/>
      <c r="RBM17" s="24"/>
      <c r="RBN17" s="24"/>
      <c r="RBO17" s="24"/>
      <c r="RBP17" s="24"/>
      <c r="RBQ17" s="24"/>
      <c r="RBR17" s="24"/>
      <c r="RBS17" s="24"/>
      <c r="RBT17" s="24"/>
      <c r="RBU17" s="24"/>
      <c r="RBV17" s="24"/>
      <c r="RBW17" s="24"/>
      <c r="RBX17" s="24"/>
      <c r="RBY17" s="24"/>
      <c r="RBZ17" s="24"/>
      <c r="RCA17" s="24"/>
      <c r="RCB17" s="24"/>
      <c r="RCC17" s="24"/>
      <c r="RCD17" s="24"/>
      <c r="RCE17" s="24"/>
      <c r="RCF17" s="24"/>
      <c r="RCG17" s="24"/>
      <c r="RCH17" s="24"/>
      <c r="RCI17" s="24"/>
      <c r="RCJ17" s="24"/>
      <c r="RCK17" s="24"/>
      <c r="RCL17" s="24"/>
      <c r="RCM17" s="24"/>
      <c r="RCN17" s="24"/>
      <c r="RCO17" s="24"/>
      <c r="RCP17" s="24"/>
      <c r="RCQ17" s="24"/>
      <c r="RCR17" s="24"/>
      <c r="RCS17" s="24"/>
      <c r="RCT17" s="24"/>
      <c r="RCU17" s="24"/>
      <c r="RCV17" s="24"/>
      <c r="RCW17" s="24"/>
      <c r="RCX17" s="24"/>
      <c r="RCY17" s="24"/>
      <c r="RCZ17" s="24"/>
      <c r="RDA17" s="24"/>
      <c r="RDB17" s="24"/>
      <c r="RDC17" s="24"/>
      <c r="RDD17" s="24"/>
      <c r="RDE17" s="24"/>
      <c r="RDF17" s="24"/>
      <c r="RDG17" s="24"/>
      <c r="RDH17" s="24"/>
      <c r="RDI17" s="24"/>
      <c r="RDJ17" s="24"/>
      <c r="RDK17" s="24"/>
      <c r="RDL17" s="24"/>
      <c r="RDM17" s="24"/>
      <c r="RDN17" s="24"/>
      <c r="RDO17" s="24"/>
      <c r="RDP17" s="24"/>
      <c r="RDQ17" s="24"/>
      <c r="RDR17" s="24"/>
      <c r="RDS17" s="24"/>
      <c r="RDT17" s="24"/>
      <c r="RDU17" s="24"/>
      <c r="RDV17" s="24"/>
      <c r="RDW17" s="24"/>
      <c r="RDX17" s="24"/>
      <c r="RDY17" s="24"/>
      <c r="RDZ17" s="24"/>
      <c r="REA17" s="24"/>
      <c r="REB17" s="24"/>
      <c r="REC17" s="24"/>
      <c r="RED17" s="24"/>
      <c r="REE17" s="24"/>
      <c r="REF17" s="24"/>
      <c r="REG17" s="24"/>
      <c r="REH17" s="24"/>
      <c r="REI17" s="24"/>
      <c r="REJ17" s="24"/>
      <c r="REK17" s="24"/>
      <c r="REL17" s="24"/>
      <c r="REM17" s="24"/>
      <c r="REN17" s="24"/>
      <c r="REO17" s="24"/>
      <c r="REP17" s="24"/>
      <c r="REQ17" s="24"/>
      <c r="RER17" s="24"/>
      <c r="RES17" s="24"/>
      <c r="RET17" s="24"/>
      <c r="REU17" s="24"/>
      <c r="REV17" s="24"/>
      <c r="REW17" s="24"/>
      <c r="REX17" s="24"/>
      <c r="REY17" s="24"/>
      <c r="REZ17" s="24"/>
      <c r="RFA17" s="24"/>
      <c r="RFB17" s="24"/>
      <c r="RFC17" s="24"/>
      <c r="RFD17" s="24"/>
      <c r="RFE17" s="24"/>
      <c r="RFF17" s="24"/>
      <c r="RFG17" s="24"/>
      <c r="RFH17" s="24"/>
      <c r="RFI17" s="24"/>
      <c r="RFJ17" s="24"/>
      <c r="RFK17" s="24"/>
      <c r="RFL17" s="24"/>
      <c r="RFM17" s="24"/>
      <c r="RFN17" s="24"/>
      <c r="RFO17" s="24"/>
      <c r="RFP17" s="24"/>
      <c r="RFQ17" s="24"/>
      <c r="RFR17" s="24"/>
      <c r="RFS17" s="24"/>
      <c r="RFT17" s="24"/>
      <c r="RFU17" s="24"/>
      <c r="RFV17" s="24"/>
      <c r="RFW17" s="24"/>
      <c r="RFX17" s="24"/>
      <c r="RFY17" s="24"/>
      <c r="RFZ17" s="24"/>
      <c r="RGA17" s="24"/>
      <c r="RGB17" s="24"/>
      <c r="RGC17" s="24"/>
      <c r="RGD17" s="24"/>
      <c r="RGE17" s="24"/>
      <c r="RGF17" s="24"/>
      <c r="RGG17" s="24"/>
      <c r="RGH17" s="24"/>
      <c r="RGI17" s="24"/>
      <c r="RGJ17" s="24"/>
      <c r="RGK17" s="24"/>
      <c r="RGL17" s="24"/>
      <c r="RGM17" s="24"/>
      <c r="RGN17" s="24"/>
      <c r="RGO17" s="24"/>
      <c r="RGP17" s="24"/>
      <c r="RGQ17" s="24"/>
      <c r="RGR17" s="24"/>
      <c r="RGS17" s="24"/>
      <c r="RGT17" s="24"/>
      <c r="RGU17" s="24"/>
      <c r="RGV17" s="24"/>
      <c r="RGW17" s="24"/>
      <c r="RGX17" s="24"/>
      <c r="RGY17" s="24"/>
      <c r="RGZ17" s="24"/>
      <c r="RHA17" s="24"/>
      <c r="RHB17" s="24"/>
      <c r="RHC17" s="24"/>
      <c r="RHD17" s="24"/>
      <c r="RHE17" s="24"/>
      <c r="RHF17" s="24"/>
      <c r="RHG17" s="24"/>
      <c r="RHH17" s="24"/>
      <c r="RHI17" s="24"/>
      <c r="RHJ17" s="24"/>
      <c r="RHK17" s="24"/>
      <c r="RHL17" s="24"/>
      <c r="RHM17" s="24"/>
      <c r="RHN17" s="24"/>
      <c r="RHO17" s="24"/>
      <c r="RHP17" s="24"/>
      <c r="RHQ17" s="24"/>
      <c r="RHR17" s="24"/>
      <c r="RHS17" s="24"/>
      <c r="RHT17" s="24"/>
      <c r="RHU17" s="24"/>
      <c r="RHV17" s="24"/>
      <c r="RHW17" s="24"/>
      <c r="RHX17" s="24"/>
      <c r="RHY17" s="24"/>
      <c r="RHZ17" s="24"/>
      <c r="RIA17" s="24"/>
      <c r="RIB17" s="24"/>
      <c r="RIC17" s="24"/>
      <c r="RID17" s="24"/>
      <c r="RIE17" s="24"/>
      <c r="RIF17" s="24"/>
      <c r="RIG17" s="24"/>
      <c r="RIH17" s="24"/>
      <c r="RII17" s="24"/>
      <c r="RIJ17" s="24"/>
      <c r="RIK17" s="24"/>
      <c r="RIL17" s="24"/>
      <c r="RIM17" s="24"/>
      <c r="RIN17" s="24"/>
      <c r="RIO17" s="24"/>
      <c r="RIP17" s="24"/>
      <c r="RIQ17" s="24"/>
      <c r="RIR17" s="24"/>
      <c r="RIS17" s="24"/>
      <c r="RIT17" s="24"/>
      <c r="RIU17" s="24"/>
      <c r="RIV17" s="24"/>
      <c r="RIW17" s="24"/>
      <c r="RIX17" s="24"/>
      <c r="RIY17" s="24"/>
      <c r="RIZ17" s="24"/>
      <c r="RJA17" s="24"/>
      <c r="RJB17" s="24"/>
      <c r="RJC17" s="24"/>
      <c r="RJD17" s="24"/>
      <c r="RJE17" s="24"/>
      <c r="RJF17" s="24"/>
      <c r="RJG17" s="24"/>
      <c r="RJH17" s="24"/>
      <c r="RJI17" s="24"/>
      <c r="RJJ17" s="24"/>
      <c r="RJK17" s="24"/>
      <c r="RJL17" s="24"/>
      <c r="RJM17" s="24"/>
      <c r="RJN17" s="24"/>
      <c r="RJO17" s="24"/>
      <c r="RJP17" s="24"/>
      <c r="RJQ17" s="24"/>
      <c r="RJR17" s="24"/>
      <c r="RJS17" s="24"/>
      <c r="RJT17" s="24"/>
      <c r="RJU17" s="24"/>
      <c r="RJV17" s="24"/>
      <c r="RJW17" s="24"/>
      <c r="RJX17" s="24"/>
      <c r="RJY17" s="24"/>
      <c r="RJZ17" s="24"/>
      <c r="RKA17" s="24"/>
      <c r="RKB17" s="24"/>
      <c r="RKC17" s="24"/>
      <c r="RKD17" s="24"/>
      <c r="RKE17" s="24"/>
      <c r="RKF17" s="24"/>
      <c r="RKG17" s="24"/>
      <c r="RKH17" s="24"/>
      <c r="RKI17" s="24"/>
      <c r="RKJ17" s="24"/>
      <c r="RKK17" s="24"/>
      <c r="RKL17" s="24"/>
      <c r="RKM17" s="24"/>
      <c r="RKN17" s="24"/>
      <c r="RKO17" s="24"/>
      <c r="RKP17" s="24"/>
      <c r="RKQ17" s="24"/>
      <c r="RKR17" s="24"/>
      <c r="RKS17" s="24"/>
      <c r="RKT17" s="24"/>
      <c r="RKU17" s="24"/>
      <c r="RKV17" s="24"/>
      <c r="RKW17" s="24"/>
      <c r="RKX17" s="24"/>
      <c r="RKY17" s="24"/>
      <c r="RKZ17" s="24"/>
      <c r="RLA17" s="24"/>
      <c r="RLB17" s="24"/>
      <c r="RLC17" s="24"/>
      <c r="RLD17" s="24"/>
      <c r="RLE17" s="24"/>
      <c r="RLF17" s="24"/>
      <c r="RLG17" s="24"/>
      <c r="RLH17" s="24"/>
      <c r="RLI17" s="24"/>
      <c r="RLJ17" s="24"/>
      <c r="RLK17" s="24"/>
      <c r="RLL17" s="24"/>
      <c r="RLM17" s="24"/>
      <c r="RLN17" s="24"/>
      <c r="RLO17" s="24"/>
      <c r="RLP17" s="24"/>
      <c r="RLQ17" s="24"/>
      <c r="RLR17" s="24"/>
      <c r="RLS17" s="24"/>
      <c r="RLT17" s="24"/>
      <c r="RLU17" s="24"/>
      <c r="RLV17" s="24"/>
      <c r="RLW17" s="24"/>
      <c r="RLX17" s="24"/>
      <c r="RLY17" s="24"/>
      <c r="RLZ17" s="24"/>
      <c r="RMA17" s="24"/>
      <c r="RMB17" s="24"/>
      <c r="RMC17" s="24"/>
      <c r="RMD17" s="24"/>
      <c r="RME17" s="24"/>
      <c r="RMF17" s="24"/>
      <c r="RMG17" s="24"/>
      <c r="RMH17" s="24"/>
      <c r="RMI17" s="24"/>
      <c r="RMJ17" s="24"/>
      <c r="RMK17" s="24"/>
      <c r="RML17" s="24"/>
      <c r="RMM17" s="24"/>
      <c r="RMN17" s="24"/>
      <c r="RMO17" s="24"/>
      <c r="RMP17" s="24"/>
      <c r="RMQ17" s="24"/>
      <c r="RMR17" s="24"/>
      <c r="RMS17" s="24"/>
      <c r="RMT17" s="24"/>
      <c r="RMU17" s="24"/>
      <c r="RMV17" s="24"/>
      <c r="RMW17" s="24"/>
      <c r="RMX17" s="24"/>
      <c r="RMY17" s="24"/>
      <c r="RMZ17" s="24"/>
      <c r="RNA17" s="24"/>
      <c r="RNB17" s="24"/>
      <c r="RNC17" s="24"/>
      <c r="RND17" s="24"/>
      <c r="RNE17" s="24"/>
      <c r="RNF17" s="24"/>
      <c r="RNG17" s="24"/>
      <c r="RNH17" s="24"/>
      <c r="RNI17" s="24"/>
      <c r="RNJ17" s="24"/>
      <c r="RNK17" s="24"/>
      <c r="RNL17" s="24"/>
      <c r="RNM17" s="24"/>
      <c r="RNN17" s="24"/>
      <c r="RNO17" s="24"/>
      <c r="RNP17" s="24"/>
      <c r="RNQ17" s="24"/>
      <c r="RNR17" s="24"/>
      <c r="RNS17" s="24"/>
      <c r="RNT17" s="24"/>
      <c r="RNU17" s="24"/>
      <c r="RNV17" s="24"/>
      <c r="RNW17" s="24"/>
      <c r="RNX17" s="24"/>
      <c r="RNY17" s="24"/>
      <c r="RNZ17" s="24"/>
      <c r="ROA17" s="24"/>
      <c r="ROB17" s="24"/>
      <c r="ROC17" s="24"/>
      <c r="ROD17" s="24"/>
      <c r="ROE17" s="24"/>
      <c r="ROF17" s="24"/>
      <c r="ROG17" s="24"/>
      <c r="ROH17" s="24"/>
      <c r="ROI17" s="24"/>
      <c r="ROJ17" s="24"/>
      <c r="ROK17" s="24"/>
      <c r="ROL17" s="24"/>
      <c r="ROM17" s="24"/>
      <c r="RON17" s="24"/>
      <c r="ROO17" s="24"/>
      <c r="ROP17" s="24"/>
      <c r="ROQ17" s="24"/>
      <c r="ROR17" s="24"/>
      <c r="ROS17" s="24"/>
      <c r="ROT17" s="24"/>
      <c r="ROU17" s="24"/>
      <c r="ROV17" s="24"/>
      <c r="ROW17" s="24"/>
      <c r="ROX17" s="24"/>
      <c r="ROY17" s="24"/>
      <c r="ROZ17" s="24"/>
      <c r="RPA17" s="24"/>
      <c r="RPB17" s="24"/>
      <c r="RPC17" s="24"/>
      <c r="RPD17" s="24"/>
      <c r="RPE17" s="24"/>
      <c r="RPF17" s="24"/>
      <c r="RPG17" s="24"/>
      <c r="RPH17" s="24"/>
      <c r="RPI17" s="24"/>
      <c r="RPJ17" s="24"/>
      <c r="RPK17" s="24"/>
      <c r="RPL17" s="24"/>
      <c r="RPM17" s="24"/>
      <c r="RPN17" s="24"/>
      <c r="RPO17" s="24"/>
      <c r="RPP17" s="24"/>
      <c r="RPQ17" s="24"/>
      <c r="RPR17" s="24"/>
      <c r="RPS17" s="24"/>
      <c r="RPT17" s="24"/>
      <c r="RPU17" s="24"/>
      <c r="RPV17" s="24"/>
      <c r="RPW17" s="24"/>
      <c r="RPX17" s="24"/>
      <c r="RPY17" s="24"/>
      <c r="RPZ17" s="24"/>
      <c r="RQA17" s="24"/>
      <c r="RQB17" s="24"/>
      <c r="RQC17" s="24"/>
      <c r="RQD17" s="24"/>
      <c r="RQE17" s="24"/>
      <c r="RQF17" s="24"/>
      <c r="RQG17" s="24"/>
      <c r="RQH17" s="24"/>
      <c r="RQI17" s="24"/>
      <c r="RQJ17" s="24"/>
      <c r="RQK17" s="24"/>
      <c r="RQL17" s="24"/>
      <c r="RQM17" s="24"/>
      <c r="RQN17" s="24"/>
      <c r="RQO17" s="24"/>
      <c r="RQP17" s="24"/>
      <c r="RQQ17" s="24"/>
      <c r="RQR17" s="24"/>
      <c r="RQS17" s="24"/>
      <c r="RQT17" s="24"/>
      <c r="RQU17" s="24"/>
      <c r="RQV17" s="24"/>
      <c r="RQW17" s="24"/>
      <c r="RQX17" s="24"/>
      <c r="RQY17" s="24"/>
      <c r="RQZ17" s="24"/>
      <c r="RRA17" s="24"/>
      <c r="RRB17" s="24"/>
      <c r="RRC17" s="24"/>
      <c r="RRD17" s="24"/>
      <c r="RRE17" s="24"/>
      <c r="RRF17" s="24"/>
      <c r="RRG17" s="24"/>
      <c r="RRH17" s="24"/>
      <c r="RRI17" s="24"/>
      <c r="RRJ17" s="24"/>
      <c r="RRK17" s="24"/>
      <c r="RRL17" s="24"/>
      <c r="RRM17" s="24"/>
      <c r="RRN17" s="24"/>
      <c r="RRO17" s="24"/>
      <c r="RRP17" s="24"/>
      <c r="RRQ17" s="24"/>
      <c r="RRR17" s="24"/>
      <c r="RRS17" s="24"/>
      <c r="RRT17" s="24"/>
      <c r="RRU17" s="24"/>
      <c r="RRV17" s="24"/>
      <c r="RRW17" s="24"/>
      <c r="RRX17" s="24"/>
      <c r="RRY17" s="24"/>
      <c r="RRZ17" s="24"/>
      <c r="RSA17" s="24"/>
      <c r="RSB17" s="24"/>
      <c r="RSC17" s="24"/>
      <c r="RSD17" s="24"/>
      <c r="RSE17" s="24"/>
      <c r="RSF17" s="24"/>
      <c r="RSG17" s="24"/>
      <c r="RSH17" s="24"/>
      <c r="RSI17" s="24"/>
      <c r="RSJ17" s="24"/>
      <c r="RSK17" s="24"/>
      <c r="RSL17" s="24"/>
      <c r="RSM17" s="24"/>
      <c r="RSN17" s="24"/>
      <c r="RSO17" s="24"/>
      <c r="RSP17" s="24"/>
      <c r="RSQ17" s="24"/>
      <c r="RSR17" s="24"/>
      <c r="RSS17" s="24"/>
      <c r="RST17" s="24"/>
      <c r="RSU17" s="24"/>
      <c r="RSV17" s="24"/>
      <c r="RSW17" s="24"/>
      <c r="RSX17" s="24"/>
      <c r="RSY17" s="24"/>
      <c r="RSZ17" s="24"/>
      <c r="RTA17" s="24"/>
      <c r="RTB17" s="24"/>
      <c r="RTC17" s="24"/>
      <c r="RTD17" s="24"/>
      <c r="RTE17" s="24"/>
      <c r="RTF17" s="24"/>
      <c r="RTG17" s="24"/>
      <c r="RTH17" s="24"/>
      <c r="RTI17" s="24"/>
      <c r="RTJ17" s="24"/>
      <c r="RTK17" s="24"/>
      <c r="RTL17" s="24"/>
      <c r="RTM17" s="24"/>
      <c r="RTN17" s="24"/>
      <c r="RTO17" s="24"/>
      <c r="RTP17" s="24"/>
      <c r="RTQ17" s="24"/>
      <c r="RTR17" s="24"/>
      <c r="RTS17" s="24"/>
      <c r="RTT17" s="24"/>
      <c r="RTU17" s="24"/>
      <c r="RTV17" s="24"/>
      <c r="RTW17" s="24"/>
      <c r="RTX17" s="24"/>
      <c r="RTY17" s="24"/>
      <c r="RTZ17" s="24"/>
      <c r="RUA17" s="24"/>
      <c r="RUB17" s="24"/>
      <c r="RUC17" s="24"/>
      <c r="RUD17" s="24"/>
      <c r="RUE17" s="24"/>
      <c r="RUF17" s="24"/>
      <c r="RUG17" s="24"/>
      <c r="RUH17" s="24"/>
      <c r="RUI17" s="24"/>
      <c r="RUJ17" s="24"/>
      <c r="RUK17" s="24"/>
      <c r="RUL17" s="24"/>
      <c r="RUM17" s="24"/>
      <c r="RUN17" s="24"/>
      <c r="RUO17" s="24"/>
      <c r="RUP17" s="24"/>
      <c r="RUQ17" s="24"/>
      <c r="RUR17" s="24"/>
      <c r="RUS17" s="24"/>
      <c r="RUT17" s="24"/>
      <c r="RUU17" s="24"/>
      <c r="RUV17" s="24"/>
      <c r="RUW17" s="24"/>
      <c r="RUX17" s="24"/>
      <c r="RUY17" s="24"/>
      <c r="RUZ17" s="24"/>
      <c r="RVA17" s="24"/>
      <c r="RVB17" s="24"/>
      <c r="RVC17" s="24"/>
      <c r="RVD17" s="24"/>
      <c r="RVE17" s="24"/>
      <c r="RVF17" s="24"/>
      <c r="RVG17" s="24"/>
      <c r="RVH17" s="24"/>
      <c r="RVI17" s="24"/>
      <c r="RVJ17" s="24"/>
      <c r="RVK17" s="24"/>
      <c r="RVL17" s="24"/>
      <c r="RVM17" s="24"/>
      <c r="RVN17" s="24"/>
      <c r="RVO17" s="24"/>
      <c r="RVP17" s="24"/>
      <c r="RVQ17" s="24"/>
      <c r="RVR17" s="24"/>
      <c r="RVS17" s="24"/>
      <c r="RVT17" s="24"/>
      <c r="RVU17" s="24"/>
      <c r="RVV17" s="24"/>
      <c r="RVW17" s="24"/>
      <c r="RVX17" s="24"/>
      <c r="RVY17" s="24"/>
      <c r="RVZ17" s="24"/>
      <c r="RWA17" s="24"/>
      <c r="RWB17" s="24"/>
      <c r="RWC17" s="24"/>
      <c r="RWD17" s="24"/>
      <c r="RWE17" s="24"/>
      <c r="RWF17" s="24"/>
      <c r="RWG17" s="24"/>
      <c r="RWH17" s="24"/>
      <c r="RWI17" s="24"/>
      <c r="RWJ17" s="24"/>
      <c r="RWK17" s="24"/>
      <c r="RWL17" s="24"/>
      <c r="RWM17" s="24"/>
      <c r="RWN17" s="24"/>
      <c r="RWO17" s="24"/>
      <c r="RWP17" s="24"/>
      <c r="RWQ17" s="24"/>
      <c r="RWR17" s="24"/>
      <c r="RWS17" s="24"/>
      <c r="RWT17" s="24"/>
      <c r="RWU17" s="24"/>
      <c r="RWV17" s="24"/>
      <c r="RWW17" s="24"/>
      <c r="RWX17" s="24"/>
      <c r="RWY17" s="24"/>
      <c r="RWZ17" s="24"/>
      <c r="RXA17" s="24"/>
      <c r="RXB17" s="24"/>
      <c r="RXC17" s="24"/>
      <c r="RXD17" s="24"/>
      <c r="RXE17" s="24"/>
      <c r="RXF17" s="24"/>
      <c r="RXG17" s="24"/>
      <c r="RXH17" s="24"/>
      <c r="RXI17" s="24"/>
      <c r="RXJ17" s="24"/>
      <c r="RXK17" s="24"/>
      <c r="RXL17" s="24"/>
      <c r="RXM17" s="24"/>
      <c r="RXN17" s="24"/>
      <c r="RXO17" s="24"/>
      <c r="RXP17" s="24"/>
      <c r="RXQ17" s="24"/>
      <c r="RXR17" s="24"/>
      <c r="RXS17" s="24"/>
      <c r="RXT17" s="24"/>
      <c r="RXU17" s="24"/>
      <c r="RXV17" s="24"/>
      <c r="RXW17" s="24"/>
      <c r="RXX17" s="24"/>
      <c r="RXY17" s="24"/>
      <c r="RXZ17" s="24"/>
      <c r="RYA17" s="24"/>
      <c r="RYB17" s="24"/>
      <c r="RYC17" s="24"/>
      <c r="RYD17" s="24"/>
      <c r="RYE17" s="24"/>
      <c r="RYF17" s="24"/>
      <c r="RYG17" s="24"/>
      <c r="RYH17" s="24"/>
      <c r="RYI17" s="24"/>
      <c r="RYJ17" s="24"/>
      <c r="RYK17" s="24"/>
      <c r="RYL17" s="24"/>
      <c r="RYM17" s="24"/>
      <c r="RYN17" s="24"/>
      <c r="RYO17" s="24"/>
      <c r="RYP17" s="24"/>
      <c r="RYQ17" s="24"/>
      <c r="RYR17" s="24"/>
      <c r="RYS17" s="24"/>
      <c r="RYT17" s="24"/>
      <c r="RYU17" s="24"/>
      <c r="RYV17" s="24"/>
      <c r="RYW17" s="24"/>
      <c r="RYX17" s="24"/>
      <c r="RYY17" s="24"/>
      <c r="RYZ17" s="24"/>
      <c r="RZA17" s="24"/>
      <c r="RZB17" s="24"/>
      <c r="RZC17" s="24"/>
      <c r="RZD17" s="24"/>
      <c r="RZE17" s="24"/>
      <c r="RZF17" s="24"/>
      <c r="RZG17" s="24"/>
      <c r="RZH17" s="24"/>
      <c r="RZI17" s="24"/>
      <c r="RZJ17" s="24"/>
      <c r="RZK17" s="24"/>
      <c r="RZL17" s="24"/>
      <c r="RZM17" s="24"/>
      <c r="RZN17" s="24"/>
      <c r="RZO17" s="24"/>
      <c r="RZP17" s="24"/>
      <c r="RZQ17" s="24"/>
      <c r="RZR17" s="24"/>
      <c r="RZS17" s="24"/>
      <c r="RZT17" s="24"/>
      <c r="RZU17" s="24"/>
      <c r="RZV17" s="24"/>
      <c r="RZW17" s="24"/>
      <c r="RZX17" s="24"/>
      <c r="RZY17" s="24"/>
      <c r="RZZ17" s="24"/>
      <c r="SAA17" s="24"/>
      <c r="SAB17" s="24"/>
      <c r="SAC17" s="24"/>
      <c r="SAD17" s="24"/>
      <c r="SAE17" s="24"/>
      <c r="SAF17" s="24"/>
      <c r="SAG17" s="24"/>
      <c r="SAH17" s="24"/>
      <c r="SAI17" s="24"/>
      <c r="SAJ17" s="24"/>
      <c r="SAK17" s="24"/>
      <c r="SAL17" s="24"/>
      <c r="SAM17" s="24"/>
      <c r="SAN17" s="24"/>
      <c r="SAO17" s="24"/>
      <c r="SAP17" s="24"/>
      <c r="SAQ17" s="24"/>
      <c r="SAR17" s="24"/>
      <c r="SAS17" s="24"/>
      <c r="SAT17" s="24"/>
      <c r="SAU17" s="24"/>
      <c r="SAV17" s="24"/>
      <c r="SAW17" s="24"/>
      <c r="SAX17" s="24"/>
      <c r="SAY17" s="24"/>
      <c r="SAZ17" s="24"/>
      <c r="SBA17" s="24"/>
      <c r="SBB17" s="24"/>
      <c r="SBC17" s="24"/>
      <c r="SBD17" s="24"/>
      <c r="SBE17" s="24"/>
      <c r="SBF17" s="24"/>
      <c r="SBG17" s="24"/>
      <c r="SBH17" s="24"/>
      <c r="SBI17" s="24"/>
      <c r="SBJ17" s="24"/>
      <c r="SBK17" s="24"/>
      <c r="SBL17" s="24"/>
      <c r="SBM17" s="24"/>
      <c r="SBN17" s="24"/>
      <c r="SBO17" s="24"/>
      <c r="SBP17" s="24"/>
      <c r="SBQ17" s="24"/>
      <c r="SBR17" s="24"/>
      <c r="SBS17" s="24"/>
      <c r="SBT17" s="24"/>
      <c r="SBU17" s="24"/>
      <c r="SBV17" s="24"/>
      <c r="SBW17" s="24"/>
      <c r="SBX17" s="24"/>
      <c r="SBY17" s="24"/>
      <c r="SBZ17" s="24"/>
      <c r="SCA17" s="24"/>
      <c r="SCB17" s="24"/>
      <c r="SCC17" s="24"/>
      <c r="SCD17" s="24"/>
      <c r="SCE17" s="24"/>
      <c r="SCF17" s="24"/>
      <c r="SCG17" s="24"/>
      <c r="SCH17" s="24"/>
      <c r="SCI17" s="24"/>
      <c r="SCJ17" s="24"/>
      <c r="SCK17" s="24"/>
      <c r="SCL17" s="24"/>
      <c r="SCM17" s="24"/>
      <c r="SCN17" s="24"/>
      <c r="SCO17" s="24"/>
      <c r="SCP17" s="24"/>
      <c r="SCQ17" s="24"/>
      <c r="SCR17" s="24"/>
      <c r="SCS17" s="24"/>
      <c r="SCT17" s="24"/>
      <c r="SCU17" s="24"/>
      <c r="SCV17" s="24"/>
      <c r="SCW17" s="24"/>
      <c r="SCX17" s="24"/>
      <c r="SCY17" s="24"/>
      <c r="SCZ17" s="24"/>
      <c r="SDA17" s="24"/>
      <c r="SDB17" s="24"/>
      <c r="SDC17" s="24"/>
      <c r="SDD17" s="24"/>
      <c r="SDE17" s="24"/>
      <c r="SDF17" s="24"/>
      <c r="SDG17" s="24"/>
      <c r="SDH17" s="24"/>
      <c r="SDI17" s="24"/>
      <c r="SDJ17" s="24"/>
      <c r="SDK17" s="24"/>
      <c r="SDL17" s="24"/>
      <c r="SDM17" s="24"/>
      <c r="SDN17" s="24"/>
      <c r="SDO17" s="24"/>
      <c r="SDP17" s="24"/>
      <c r="SDQ17" s="24"/>
      <c r="SDR17" s="24"/>
      <c r="SDS17" s="24"/>
      <c r="SDT17" s="24"/>
      <c r="SDU17" s="24"/>
      <c r="SDV17" s="24"/>
      <c r="SDW17" s="24"/>
      <c r="SDX17" s="24"/>
      <c r="SDY17" s="24"/>
      <c r="SDZ17" s="24"/>
      <c r="SEA17" s="24"/>
      <c r="SEB17" s="24"/>
      <c r="SEC17" s="24"/>
      <c r="SED17" s="24"/>
      <c r="SEE17" s="24"/>
      <c r="SEF17" s="24"/>
      <c r="SEG17" s="24"/>
      <c r="SEH17" s="24"/>
      <c r="SEI17" s="24"/>
      <c r="SEJ17" s="24"/>
      <c r="SEK17" s="24"/>
      <c r="SEL17" s="24"/>
      <c r="SEM17" s="24"/>
      <c r="SEN17" s="24"/>
      <c r="SEO17" s="24"/>
      <c r="SEP17" s="24"/>
      <c r="SEQ17" s="24"/>
      <c r="SER17" s="24"/>
      <c r="SES17" s="24"/>
      <c r="SET17" s="24"/>
      <c r="SEU17" s="24"/>
      <c r="SEV17" s="24"/>
      <c r="SEW17" s="24"/>
      <c r="SEX17" s="24"/>
      <c r="SEY17" s="24"/>
      <c r="SEZ17" s="24"/>
      <c r="SFA17" s="24"/>
      <c r="SFB17" s="24"/>
      <c r="SFC17" s="24"/>
      <c r="SFD17" s="24"/>
      <c r="SFE17" s="24"/>
      <c r="SFF17" s="24"/>
      <c r="SFG17" s="24"/>
      <c r="SFH17" s="24"/>
      <c r="SFI17" s="24"/>
      <c r="SFJ17" s="24"/>
      <c r="SFK17" s="24"/>
      <c r="SFL17" s="24"/>
      <c r="SFM17" s="24"/>
      <c r="SFN17" s="24"/>
      <c r="SFO17" s="24"/>
      <c r="SFP17" s="24"/>
      <c r="SFQ17" s="24"/>
      <c r="SFR17" s="24"/>
      <c r="SFS17" s="24"/>
      <c r="SFT17" s="24"/>
      <c r="SFU17" s="24"/>
      <c r="SFV17" s="24"/>
      <c r="SFW17" s="24"/>
      <c r="SFX17" s="24"/>
      <c r="SFY17" s="24"/>
      <c r="SFZ17" s="24"/>
      <c r="SGA17" s="24"/>
      <c r="SGB17" s="24"/>
      <c r="SGC17" s="24"/>
      <c r="SGD17" s="24"/>
      <c r="SGE17" s="24"/>
      <c r="SGF17" s="24"/>
      <c r="SGG17" s="24"/>
      <c r="SGH17" s="24"/>
      <c r="SGI17" s="24"/>
      <c r="SGJ17" s="24"/>
      <c r="SGK17" s="24"/>
      <c r="SGL17" s="24"/>
      <c r="SGM17" s="24"/>
      <c r="SGN17" s="24"/>
      <c r="SGO17" s="24"/>
      <c r="SGP17" s="24"/>
      <c r="SGQ17" s="24"/>
      <c r="SGR17" s="24"/>
      <c r="SGS17" s="24"/>
      <c r="SGT17" s="24"/>
      <c r="SGU17" s="24"/>
      <c r="SGV17" s="24"/>
      <c r="SGW17" s="24"/>
      <c r="SGX17" s="24"/>
      <c r="SGY17" s="24"/>
      <c r="SGZ17" s="24"/>
      <c r="SHA17" s="24"/>
      <c r="SHB17" s="24"/>
      <c r="SHC17" s="24"/>
      <c r="SHD17" s="24"/>
      <c r="SHE17" s="24"/>
      <c r="SHF17" s="24"/>
      <c r="SHG17" s="24"/>
      <c r="SHH17" s="24"/>
      <c r="SHI17" s="24"/>
      <c r="SHJ17" s="24"/>
      <c r="SHK17" s="24"/>
      <c r="SHL17" s="24"/>
      <c r="SHM17" s="24"/>
      <c r="SHN17" s="24"/>
      <c r="SHO17" s="24"/>
      <c r="SHP17" s="24"/>
      <c r="SHQ17" s="24"/>
      <c r="SHR17" s="24"/>
      <c r="SHS17" s="24"/>
      <c r="SHT17" s="24"/>
      <c r="SHU17" s="24"/>
      <c r="SHV17" s="24"/>
      <c r="SHW17" s="24"/>
      <c r="SHX17" s="24"/>
      <c r="SHY17" s="24"/>
      <c r="SHZ17" s="24"/>
      <c r="SIA17" s="24"/>
      <c r="SIB17" s="24"/>
      <c r="SIC17" s="24"/>
      <c r="SID17" s="24"/>
      <c r="SIE17" s="24"/>
      <c r="SIF17" s="24"/>
      <c r="SIG17" s="24"/>
      <c r="SIH17" s="24"/>
      <c r="SII17" s="24"/>
      <c r="SIJ17" s="24"/>
      <c r="SIK17" s="24"/>
      <c r="SIL17" s="24"/>
      <c r="SIM17" s="24"/>
      <c r="SIN17" s="24"/>
      <c r="SIO17" s="24"/>
      <c r="SIP17" s="24"/>
      <c r="SIQ17" s="24"/>
      <c r="SIR17" s="24"/>
      <c r="SIS17" s="24"/>
      <c r="SIT17" s="24"/>
      <c r="SIU17" s="24"/>
      <c r="SIV17" s="24"/>
      <c r="SIW17" s="24"/>
      <c r="SIX17" s="24"/>
      <c r="SIY17" s="24"/>
      <c r="SIZ17" s="24"/>
      <c r="SJA17" s="24"/>
      <c r="SJB17" s="24"/>
      <c r="SJC17" s="24"/>
      <c r="SJD17" s="24"/>
      <c r="SJE17" s="24"/>
      <c r="SJF17" s="24"/>
      <c r="SJG17" s="24"/>
      <c r="SJH17" s="24"/>
      <c r="SJI17" s="24"/>
      <c r="SJJ17" s="24"/>
      <c r="SJK17" s="24"/>
      <c r="SJL17" s="24"/>
      <c r="SJM17" s="24"/>
      <c r="SJN17" s="24"/>
      <c r="SJO17" s="24"/>
      <c r="SJP17" s="24"/>
      <c r="SJQ17" s="24"/>
      <c r="SJR17" s="24"/>
      <c r="SJS17" s="24"/>
      <c r="SJT17" s="24"/>
      <c r="SJU17" s="24"/>
      <c r="SJV17" s="24"/>
      <c r="SJW17" s="24"/>
      <c r="SJX17" s="24"/>
      <c r="SJY17" s="24"/>
      <c r="SJZ17" s="24"/>
      <c r="SKA17" s="24"/>
      <c r="SKB17" s="24"/>
      <c r="SKC17" s="24"/>
      <c r="SKD17" s="24"/>
      <c r="SKE17" s="24"/>
      <c r="SKF17" s="24"/>
      <c r="SKG17" s="24"/>
      <c r="SKH17" s="24"/>
      <c r="SKI17" s="24"/>
      <c r="SKJ17" s="24"/>
      <c r="SKK17" s="24"/>
      <c r="SKL17" s="24"/>
      <c r="SKM17" s="24"/>
      <c r="SKN17" s="24"/>
      <c r="SKO17" s="24"/>
      <c r="SKP17" s="24"/>
      <c r="SKQ17" s="24"/>
      <c r="SKR17" s="24"/>
      <c r="SKS17" s="24"/>
      <c r="SKT17" s="24"/>
      <c r="SKU17" s="24"/>
      <c r="SKV17" s="24"/>
      <c r="SKW17" s="24"/>
      <c r="SKX17" s="24"/>
      <c r="SKY17" s="24"/>
      <c r="SKZ17" s="24"/>
      <c r="SLA17" s="24"/>
      <c r="SLB17" s="24"/>
      <c r="SLC17" s="24"/>
      <c r="SLD17" s="24"/>
      <c r="SLE17" s="24"/>
      <c r="SLF17" s="24"/>
      <c r="SLG17" s="24"/>
      <c r="SLH17" s="24"/>
      <c r="SLI17" s="24"/>
      <c r="SLJ17" s="24"/>
      <c r="SLK17" s="24"/>
      <c r="SLL17" s="24"/>
      <c r="SLM17" s="24"/>
      <c r="SLN17" s="24"/>
      <c r="SLO17" s="24"/>
      <c r="SLP17" s="24"/>
      <c r="SLQ17" s="24"/>
      <c r="SLR17" s="24"/>
      <c r="SLS17" s="24"/>
      <c r="SLT17" s="24"/>
      <c r="SLU17" s="24"/>
      <c r="SLV17" s="24"/>
      <c r="SLW17" s="24"/>
      <c r="SLX17" s="24"/>
      <c r="SLY17" s="24"/>
      <c r="SLZ17" s="24"/>
      <c r="SMA17" s="24"/>
      <c r="SMB17" s="24"/>
      <c r="SMC17" s="24"/>
      <c r="SMD17" s="24"/>
      <c r="SME17" s="24"/>
      <c r="SMF17" s="24"/>
      <c r="SMG17" s="24"/>
      <c r="SMH17" s="24"/>
      <c r="SMI17" s="24"/>
      <c r="SMJ17" s="24"/>
      <c r="SMK17" s="24"/>
      <c r="SML17" s="24"/>
      <c r="SMM17" s="24"/>
      <c r="SMN17" s="24"/>
      <c r="SMO17" s="24"/>
      <c r="SMP17" s="24"/>
      <c r="SMQ17" s="24"/>
      <c r="SMR17" s="24"/>
      <c r="SMS17" s="24"/>
      <c r="SMT17" s="24"/>
      <c r="SMU17" s="24"/>
      <c r="SMV17" s="24"/>
      <c r="SMW17" s="24"/>
      <c r="SMX17" s="24"/>
      <c r="SMY17" s="24"/>
      <c r="SMZ17" s="24"/>
      <c r="SNA17" s="24"/>
      <c r="SNB17" s="24"/>
      <c r="SNC17" s="24"/>
      <c r="SND17" s="24"/>
      <c r="SNE17" s="24"/>
      <c r="SNF17" s="24"/>
      <c r="SNG17" s="24"/>
      <c r="SNH17" s="24"/>
      <c r="SNI17" s="24"/>
      <c r="SNJ17" s="24"/>
      <c r="SNK17" s="24"/>
      <c r="SNL17" s="24"/>
      <c r="SNM17" s="24"/>
      <c r="SNN17" s="24"/>
      <c r="SNO17" s="24"/>
      <c r="SNP17" s="24"/>
      <c r="SNQ17" s="24"/>
      <c r="SNR17" s="24"/>
      <c r="SNS17" s="24"/>
      <c r="SNT17" s="24"/>
      <c r="SNU17" s="24"/>
      <c r="SNV17" s="24"/>
      <c r="SNW17" s="24"/>
      <c r="SNX17" s="24"/>
      <c r="SNY17" s="24"/>
      <c r="SNZ17" s="24"/>
      <c r="SOA17" s="24"/>
      <c r="SOB17" s="24"/>
      <c r="SOC17" s="24"/>
      <c r="SOD17" s="24"/>
      <c r="SOE17" s="24"/>
      <c r="SOF17" s="24"/>
      <c r="SOG17" s="24"/>
      <c r="SOH17" s="24"/>
      <c r="SOI17" s="24"/>
      <c r="SOJ17" s="24"/>
      <c r="SOK17" s="24"/>
      <c r="SOL17" s="24"/>
      <c r="SOM17" s="24"/>
      <c r="SON17" s="24"/>
      <c r="SOO17" s="24"/>
      <c r="SOP17" s="24"/>
      <c r="SOQ17" s="24"/>
      <c r="SOR17" s="24"/>
      <c r="SOS17" s="24"/>
      <c r="SOT17" s="24"/>
      <c r="SOU17" s="24"/>
      <c r="SOV17" s="24"/>
      <c r="SOW17" s="24"/>
      <c r="SOX17" s="24"/>
      <c r="SOY17" s="24"/>
      <c r="SOZ17" s="24"/>
      <c r="SPA17" s="24"/>
      <c r="SPB17" s="24"/>
      <c r="SPC17" s="24"/>
      <c r="SPD17" s="24"/>
      <c r="SPE17" s="24"/>
      <c r="SPF17" s="24"/>
      <c r="SPG17" s="24"/>
      <c r="SPH17" s="24"/>
      <c r="SPI17" s="24"/>
      <c r="SPJ17" s="24"/>
      <c r="SPK17" s="24"/>
      <c r="SPL17" s="24"/>
      <c r="SPM17" s="24"/>
      <c r="SPN17" s="24"/>
      <c r="SPO17" s="24"/>
      <c r="SPP17" s="24"/>
      <c r="SPQ17" s="24"/>
      <c r="SPR17" s="24"/>
      <c r="SPS17" s="24"/>
      <c r="SPT17" s="24"/>
      <c r="SPU17" s="24"/>
      <c r="SPV17" s="24"/>
      <c r="SPW17" s="24"/>
      <c r="SPX17" s="24"/>
      <c r="SPY17" s="24"/>
      <c r="SPZ17" s="24"/>
      <c r="SQA17" s="24"/>
      <c r="SQB17" s="24"/>
      <c r="SQC17" s="24"/>
      <c r="SQD17" s="24"/>
      <c r="SQE17" s="24"/>
      <c r="SQF17" s="24"/>
      <c r="SQG17" s="24"/>
      <c r="SQH17" s="24"/>
      <c r="SQI17" s="24"/>
      <c r="SQJ17" s="24"/>
      <c r="SQK17" s="24"/>
      <c r="SQL17" s="24"/>
      <c r="SQM17" s="24"/>
      <c r="SQN17" s="24"/>
      <c r="SQO17" s="24"/>
      <c r="SQP17" s="24"/>
      <c r="SQQ17" s="24"/>
      <c r="SQR17" s="24"/>
      <c r="SQS17" s="24"/>
      <c r="SQT17" s="24"/>
      <c r="SQU17" s="24"/>
      <c r="SQV17" s="24"/>
      <c r="SQW17" s="24"/>
      <c r="SQX17" s="24"/>
      <c r="SQY17" s="24"/>
      <c r="SQZ17" s="24"/>
      <c r="SRA17" s="24"/>
      <c r="SRB17" s="24"/>
      <c r="SRC17" s="24"/>
      <c r="SRD17" s="24"/>
      <c r="SRE17" s="24"/>
      <c r="SRF17" s="24"/>
      <c r="SRG17" s="24"/>
      <c r="SRH17" s="24"/>
      <c r="SRI17" s="24"/>
      <c r="SRJ17" s="24"/>
      <c r="SRK17" s="24"/>
      <c r="SRL17" s="24"/>
      <c r="SRM17" s="24"/>
      <c r="SRN17" s="24"/>
      <c r="SRO17" s="24"/>
      <c r="SRP17" s="24"/>
      <c r="SRQ17" s="24"/>
      <c r="SRR17" s="24"/>
      <c r="SRS17" s="24"/>
      <c r="SRT17" s="24"/>
      <c r="SRU17" s="24"/>
      <c r="SRV17" s="24"/>
      <c r="SRW17" s="24"/>
      <c r="SRX17" s="24"/>
      <c r="SRY17" s="24"/>
      <c r="SRZ17" s="24"/>
      <c r="SSA17" s="24"/>
      <c r="SSB17" s="24"/>
      <c r="SSC17" s="24"/>
      <c r="SSD17" s="24"/>
      <c r="SSE17" s="24"/>
      <c r="SSF17" s="24"/>
      <c r="SSG17" s="24"/>
      <c r="SSH17" s="24"/>
      <c r="SSI17" s="24"/>
      <c r="SSJ17" s="24"/>
      <c r="SSK17" s="24"/>
      <c r="SSL17" s="24"/>
      <c r="SSM17" s="24"/>
      <c r="SSN17" s="24"/>
      <c r="SSO17" s="24"/>
      <c r="SSP17" s="24"/>
      <c r="SSQ17" s="24"/>
      <c r="SSR17" s="24"/>
      <c r="SSS17" s="24"/>
      <c r="SST17" s="24"/>
      <c r="SSU17" s="24"/>
      <c r="SSV17" s="24"/>
      <c r="SSW17" s="24"/>
      <c r="SSX17" s="24"/>
      <c r="SSY17" s="24"/>
      <c r="SSZ17" s="24"/>
      <c r="STA17" s="24"/>
      <c r="STB17" s="24"/>
      <c r="STC17" s="24"/>
      <c r="STD17" s="24"/>
      <c r="STE17" s="24"/>
      <c r="STF17" s="24"/>
      <c r="STG17" s="24"/>
      <c r="STH17" s="24"/>
      <c r="STI17" s="24"/>
      <c r="STJ17" s="24"/>
      <c r="STK17" s="24"/>
      <c r="STL17" s="24"/>
      <c r="STM17" s="24"/>
      <c r="STN17" s="24"/>
      <c r="STO17" s="24"/>
      <c r="STP17" s="24"/>
      <c r="STQ17" s="24"/>
      <c r="STR17" s="24"/>
      <c r="STS17" s="24"/>
      <c r="STT17" s="24"/>
      <c r="STU17" s="24"/>
      <c r="STV17" s="24"/>
      <c r="STW17" s="24"/>
      <c r="STX17" s="24"/>
      <c r="STY17" s="24"/>
      <c r="STZ17" s="24"/>
      <c r="SUA17" s="24"/>
      <c r="SUB17" s="24"/>
      <c r="SUC17" s="24"/>
      <c r="SUD17" s="24"/>
      <c r="SUE17" s="24"/>
      <c r="SUF17" s="24"/>
      <c r="SUG17" s="24"/>
      <c r="SUH17" s="24"/>
      <c r="SUI17" s="24"/>
      <c r="SUJ17" s="24"/>
      <c r="SUK17" s="24"/>
      <c r="SUL17" s="24"/>
      <c r="SUM17" s="24"/>
      <c r="SUN17" s="24"/>
      <c r="SUO17" s="24"/>
      <c r="SUP17" s="24"/>
      <c r="SUQ17" s="24"/>
      <c r="SUR17" s="24"/>
      <c r="SUS17" s="24"/>
      <c r="SUT17" s="24"/>
      <c r="SUU17" s="24"/>
      <c r="SUV17" s="24"/>
      <c r="SUW17" s="24"/>
      <c r="SUX17" s="24"/>
      <c r="SUY17" s="24"/>
      <c r="SUZ17" s="24"/>
      <c r="SVA17" s="24"/>
      <c r="SVB17" s="24"/>
      <c r="SVC17" s="24"/>
      <c r="SVD17" s="24"/>
      <c r="SVE17" s="24"/>
      <c r="SVF17" s="24"/>
      <c r="SVG17" s="24"/>
      <c r="SVH17" s="24"/>
      <c r="SVI17" s="24"/>
      <c r="SVJ17" s="24"/>
      <c r="SVK17" s="24"/>
      <c r="SVL17" s="24"/>
      <c r="SVM17" s="24"/>
      <c r="SVN17" s="24"/>
      <c r="SVO17" s="24"/>
      <c r="SVP17" s="24"/>
      <c r="SVQ17" s="24"/>
      <c r="SVR17" s="24"/>
      <c r="SVS17" s="24"/>
      <c r="SVT17" s="24"/>
      <c r="SVU17" s="24"/>
      <c r="SVV17" s="24"/>
      <c r="SVW17" s="24"/>
      <c r="SVX17" s="24"/>
      <c r="SVY17" s="24"/>
      <c r="SVZ17" s="24"/>
      <c r="SWA17" s="24"/>
      <c r="SWB17" s="24"/>
      <c r="SWC17" s="24"/>
      <c r="SWD17" s="24"/>
      <c r="SWE17" s="24"/>
      <c r="SWF17" s="24"/>
      <c r="SWG17" s="24"/>
      <c r="SWH17" s="24"/>
      <c r="SWI17" s="24"/>
      <c r="SWJ17" s="24"/>
      <c r="SWK17" s="24"/>
      <c r="SWL17" s="24"/>
      <c r="SWM17" s="24"/>
      <c r="SWN17" s="24"/>
      <c r="SWO17" s="24"/>
      <c r="SWP17" s="24"/>
      <c r="SWQ17" s="24"/>
      <c r="SWR17" s="24"/>
      <c r="SWS17" s="24"/>
      <c r="SWT17" s="24"/>
      <c r="SWU17" s="24"/>
      <c r="SWV17" s="24"/>
      <c r="SWW17" s="24"/>
      <c r="SWX17" s="24"/>
      <c r="SWY17" s="24"/>
      <c r="SWZ17" s="24"/>
      <c r="SXA17" s="24"/>
      <c r="SXB17" s="24"/>
      <c r="SXC17" s="24"/>
      <c r="SXD17" s="24"/>
      <c r="SXE17" s="24"/>
      <c r="SXF17" s="24"/>
      <c r="SXG17" s="24"/>
      <c r="SXH17" s="24"/>
      <c r="SXI17" s="24"/>
      <c r="SXJ17" s="24"/>
      <c r="SXK17" s="24"/>
      <c r="SXL17" s="24"/>
      <c r="SXM17" s="24"/>
      <c r="SXN17" s="24"/>
      <c r="SXO17" s="24"/>
      <c r="SXP17" s="24"/>
      <c r="SXQ17" s="24"/>
      <c r="SXR17" s="24"/>
      <c r="SXS17" s="24"/>
      <c r="SXT17" s="24"/>
      <c r="SXU17" s="24"/>
      <c r="SXV17" s="24"/>
      <c r="SXW17" s="24"/>
      <c r="SXX17" s="24"/>
      <c r="SXY17" s="24"/>
      <c r="SXZ17" s="24"/>
      <c r="SYA17" s="24"/>
      <c r="SYB17" s="24"/>
      <c r="SYC17" s="24"/>
      <c r="SYD17" s="24"/>
      <c r="SYE17" s="24"/>
      <c r="SYF17" s="24"/>
      <c r="SYG17" s="24"/>
      <c r="SYH17" s="24"/>
      <c r="SYI17" s="24"/>
      <c r="SYJ17" s="24"/>
      <c r="SYK17" s="24"/>
      <c r="SYL17" s="24"/>
      <c r="SYM17" s="24"/>
      <c r="SYN17" s="24"/>
      <c r="SYO17" s="24"/>
      <c r="SYP17" s="24"/>
      <c r="SYQ17" s="24"/>
      <c r="SYR17" s="24"/>
      <c r="SYS17" s="24"/>
      <c r="SYT17" s="24"/>
      <c r="SYU17" s="24"/>
      <c r="SYV17" s="24"/>
      <c r="SYW17" s="24"/>
      <c r="SYX17" s="24"/>
      <c r="SYY17" s="24"/>
      <c r="SYZ17" s="24"/>
      <c r="SZA17" s="24"/>
      <c r="SZB17" s="24"/>
      <c r="SZC17" s="24"/>
      <c r="SZD17" s="24"/>
      <c r="SZE17" s="24"/>
      <c r="SZF17" s="24"/>
      <c r="SZG17" s="24"/>
      <c r="SZH17" s="24"/>
      <c r="SZI17" s="24"/>
      <c r="SZJ17" s="24"/>
      <c r="SZK17" s="24"/>
      <c r="SZL17" s="24"/>
      <c r="SZM17" s="24"/>
      <c r="SZN17" s="24"/>
      <c r="SZO17" s="24"/>
      <c r="SZP17" s="24"/>
      <c r="SZQ17" s="24"/>
      <c r="SZR17" s="24"/>
      <c r="SZS17" s="24"/>
      <c r="SZT17" s="24"/>
      <c r="SZU17" s="24"/>
      <c r="SZV17" s="24"/>
      <c r="SZW17" s="24"/>
      <c r="SZX17" s="24"/>
      <c r="SZY17" s="24"/>
      <c r="SZZ17" s="24"/>
      <c r="TAA17" s="24"/>
      <c r="TAB17" s="24"/>
      <c r="TAC17" s="24"/>
      <c r="TAD17" s="24"/>
      <c r="TAE17" s="24"/>
      <c r="TAF17" s="24"/>
      <c r="TAG17" s="24"/>
      <c r="TAH17" s="24"/>
      <c r="TAI17" s="24"/>
      <c r="TAJ17" s="24"/>
      <c r="TAK17" s="24"/>
      <c r="TAL17" s="24"/>
      <c r="TAM17" s="24"/>
      <c r="TAN17" s="24"/>
      <c r="TAO17" s="24"/>
      <c r="TAP17" s="24"/>
      <c r="TAQ17" s="24"/>
      <c r="TAR17" s="24"/>
      <c r="TAS17" s="24"/>
      <c r="TAT17" s="24"/>
      <c r="TAU17" s="24"/>
      <c r="TAV17" s="24"/>
      <c r="TAW17" s="24"/>
      <c r="TAX17" s="24"/>
      <c r="TAY17" s="24"/>
      <c r="TAZ17" s="24"/>
      <c r="TBA17" s="24"/>
      <c r="TBB17" s="24"/>
      <c r="TBC17" s="24"/>
      <c r="TBD17" s="24"/>
      <c r="TBE17" s="24"/>
      <c r="TBF17" s="24"/>
      <c r="TBG17" s="24"/>
      <c r="TBH17" s="24"/>
      <c r="TBI17" s="24"/>
      <c r="TBJ17" s="24"/>
      <c r="TBK17" s="24"/>
      <c r="TBL17" s="24"/>
      <c r="TBM17" s="24"/>
      <c r="TBN17" s="24"/>
      <c r="TBO17" s="24"/>
      <c r="TBP17" s="24"/>
      <c r="TBQ17" s="24"/>
      <c r="TBR17" s="24"/>
      <c r="TBS17" s="24"/>
      <c r="TBT17" s="24"/>
      <c r="TBU17" s="24"/>
      <c r="TBV17" s="24"/>
      <c r="TBW17" s="24"/>
      <c r="TBX17" s="24"/>
      <c r="TBY17" s="24"/>
      <c r="TBZ17" s="24"/>
      <c r="TCA17" s="24"/>
      <c r="TCB17" s="24"/>
      <c r="TCC17" s="24"/>
      <c r="TCD17" s="24"/>
      <c r="TCE17" s="24"/>
      <c r="TCF17" s="24"/>
      <c r="TCG17" s="24"/>
      <c r="TCH17" s="24"/>
      <c r="TCI17" s="24"/>
      <c r="TCJ17" s="24"/>
      <c r="TCK17" s="24"/>
      <c r="TCL17" s="24"/>
      <c r="TCM17" s="24"/>
      <c r="TCN17" s="24"/>
      <c r="TCO17" s="24"/>
      <c r="TCP17" s="24"/>
      <c r="TCQ17" s="24"/>
      <c r="TCR17" s="24"/>
      <c r="TCS17" s="24"/>
      <c r="TCT17" s="24"/>
      <c r="TCU17" s="24"/>
      <c r="TCV17" s="24"/>
      <c r="TCW17" s="24"/>
      <c r="TCX17" s="24"/>
      <c r="TCY17" s="24"/>
      <c r="TCZ17" s="24"/>
      <c r="TDA17" s="24"/>
      <c r="TDB17" s="24"/>
      <c r="TDC17" s="24"/>
      <c r="TDD17" s="24"/>
      <c r="TDE17" s="24"/>
      <c r="TDF17" s="24"/>
      <c r="TDG17" s="24"/>
      <c r="TDH17" s="24"/>
      <c r="TDI17" s="24"/>
      <c r="TDJ17" s="24"/>
      <c r="TDK17" s="24"/>
      <c r="TDL17" s="24"/>
      <c r="TDM17" s="24"/>
      <c r="TDN17" s="24"/>
      <c r="TDO17" s="24"/>
      <c r="TDP17" s="24"/>
      <c r="TDQ17" s="24"/>
      <c r="TDR17" s="24"/>
      <c r="TDS17" s="24"/>
      <c r="TDT17" s="24"/>
      <c r="TDU17" s="24"/>
      <c r="TDV17" s="24"/>
      <c r="TDW17" s="24"/>
      <c r="TDX17" s="24"/>
      <c r="TDY17" s="24"/>
      <c r="TDZ17" s="24"/>
      <c r="TEA17" s="24"/>
      <c r="TEB17" s="24"/>
      <c r="TEC17" s="24"/>
      <c r="TED17" s="24"/>
      <c r="TEE17" s="24"/>
      <c r="TEF17" s="24"/>
      <c r="TEG17" s="24"/>
      <c r="TEH17" s="24"/>
      <c r="TEI17" s="24"/>
      <c r="TEJ17" s="24"/>
      <c r="TEK17" s="24"/>
      <c r="TEL17" s="24"/>
      <c r="TEM17" s="24"/>
      <c r="TEN17" s="24"/>
      <c r="TEO17" s="24"/>
      <c r="TEP17" s="24"/>
      <c r="TEQ17" s="24"/>
      <c r="TER17" s="24"/>
      <c r="TES17" s="24"/>
      <c r="TET17" s="24"/>
      <c r="TEU17" s="24"/>
      <c r="TEV17" s="24"/>
      <c r="TEW17" s="24"/>
      <c r="TEX17" s="24"/>
      <c r="TEY17" s="24"/>
      <c r="TEZ17" s="24"/>
      <c r="TFA17" s="24"/>
      <c r="TFB17" s="24"/>
      <c r="TFC17" s="24"/>
      <c r="TFD17" s="24"/>
      <c r="TFE17" s="24"/>
      <c r="TFF17" s="24"/>
      <c r="TFG17" s="24"/>
      <c r="TFH17" s="24"/>
      <c r="TFI17" s="24"/>
      <c r="TFJ17" s="24"/>
      <c r="TFK17" s="24"/>
      <c r="TFL17" s="24"/>
      <c r="TFM17" s="24"/>
      <c r="TFN17" s="24"/>
      <c r="TFO17" s="24"/>
      <c r="TFP17" s="24"/>
      <c r="TFQ17" s="24"/>
      <c r="TFR17" s="24"/>
      <c r="TFS17" s="24"/>
      <c r="TFT17" s="24"/>
      <c r="TFU17" s="24"/>
      <c r="TFV17" s="24"/>
      <c r="TFW17" s="24"/>
      <c r="TFX17" s="24"/>
      <c r="TFY17" s="24"/>
      <c r="TFZ17" s="24"/>
      <c r="TGA17" s="24"/>
      <c r="TGB17" s="24"/>
      <c r="TGC17" s="24"/>
      <c r="TGD17" s="24"/>
      <c r="TGE17" s="24"/>
      <c r="TGF17" s="24"/>
      <c r="TGG17" s="24"/>
      <c r="TGH17" s="24"/>
      <c r="TGI17" s="24"/>
      <c r="TGJ17" s="24"/>
      <c r="TGK17" s="24"/>
      <c r="TGL17" s="24"/>
      <c r="TGM17" s="24"/>
      <c r="TGN17" s="24"/>
      <c r="TGO17" s="24"/>
      <c r="TGP17" s="24"/>
      <c r="TGQ17" s="24"/>
      <c r="TGR17" s="24"/>
      <c r="TGS17" s="24"/>
      <c r="TGT17" s="24"/>
      <c r="TGU17" s="24"/>
      <c r="TGV17" s="24"/>
      <c r="TGW17" s="24"/>
      <c r="TGX17" s="24"/>
      <c r="TGY17" s="24"/>
      <c r="TGZ17" s="24"/>
      <c r="THA17" s="24"/>
      <c r="THB17" s="24"/>
      <c r="THC17" s="24"/>
      <c r="THD17" s="24"/>
      <c r="THE17" s="24"/>
      <c r="THF17" s="24"/>
      <c r="THG17" s="24"/>
      <c r="THH17" s="24"/>
      <c r="THI17" s="24"/>
      <c r="THJ17" s="24"/>
      <c r="THK17" s="24"/>
      <c r="THL17" s="24"/>
      <c r="THM17" s="24"/>
      <c r="THN17" s="24"/>
      <c r="THO17" s="24"/>
      <c r="THP17" s="24"/>
      <c r="THQ17" s="24"/>
      <c r="THR17" s="24"/>
      <c r="THS17" s="24"/>
      <c r="THT17" s="24"/>
      <c r="THU17" s="24"/>
      <c r="THV17" s="24"/>
      <c r="THW17" s="24"/>
      <c r="THX17" s="24"/>
      <c r="THY17" s="24"/>
      <c r="THZ17" s="24"/>
      <c r="TIA17" s="24"/>
      <c r="TIB17" s="24"/>
      <c r="TIC17" s="24"/>
      <c r="TID17" s="24"/>
      <c r="TIE17" s="24"/>
      <c r="TIF17" s="24"/>
      <c r="TIG17" s="24"/>
      <c r="TIH17" s="24"/>
      <c r="TII17" s="24"/>
      <c r="TIJ17" s="24"/>
      <c r="TIK17" s="24"/>
      <c r="TIL17" s="24"/>
      <c r="TIM17" s="24"/>
      <c r="TIN17" s="24"/>
      <c r="TIO17" s="24"/>
      <c r="TIP17" s="24"/>
      <c r="TIQ17" s="24"/>
      <c r="TIR17" s="24"/>
      <c r="TIS17" s="24"/>
      <c r="TIT17" s="24"/>
      <c r="TIU17" s="24"/>
      <c r="TIV17" s="24"/>
      <c r="TIW17" s="24"/>
      <c r="TIX17" s="24"/>
      <c r="TIY17" s="24"/>
      <c r="TIZ17" s="24"/>
      <c r="TJA17" s="24"/>
      <c r="TJB17" s="24"/>
      <c r="TJC17" s="24"/>
      <c r="TJD17" s="24"/>
      <c r="TJE17" s="24"/>
      <c r="TJF17" s="24"/>
      <c r="TJG17" s="24"/>
      <c r="TJH17" s="24"/>
      <c r="TJI17" s="24"/>
      <c r="TJJ17" s="24"/>
      <c r="TJK17" s="24"/>
      <c r="TJL17" s="24"/>
      <c r="TJM17" s="24"/>
      <c r="TJN17" s="24"/>
      <c r="TJO17" s="24"/>
      <c r="TJP17" s="24"/>
      <c r="TJQ17" s="24"/>
      <c r="TJR17" s="24"/>
      <c r="TJS17" s="24"/>
      <c r="TJT17" s="24"/>
      <c r="TJU17" s="24"/>
      <c r="TJV17" s="24"/>
      <c r="TJW17" s="24"/>
      <c r="TJX17" s="24"/>
      <c r="TJY17" s="24"/>
      <c r="TJZ17" s="24"/>
      <c r="TKA17" s="24"/>
      <c r="TKB17" s="24"/>
      <c r="TKC17" s="24"/>
      <c r="TKD17" s="24"/>
      <c r="TKE17" s="24"/>
      <c r="TKF17" s="24"/>
      <c r="TKG17" s="24"/>
      <c r="TKH17" s="24"/>
      <c r="TKI17" s="24"/>
      <c r="TKJ17" s="24"/>
      <c r="TKK17" s="24"/>
      <c r="TKL17" s="24"/>
      <c r="TKM17" s="24"/>
      <c r="TKN17" s="24"/>
      <c r="TKO17" s="24"/>
      <c r="TKP17" s="24"/>
      <c r="TKQ17" s="24"/>
      <c r="TKR17" s="24"/>
      <c r="TKS17" s="24"/>
      <c r="TKT17" s="24"/>
      <c r="TKU17" s="24"/>
      <c r="TKV17" s="24"/>
      <c r="TKW17" s="24"/>
      <c r="TKX17" s="24"/>
      <c r="TKY17" s="24"/>
      <c r="TKZ17" s="24"/>
      <c r="TLA17" s="24"/>
      <c r="TLB17" s="24"/>
      <c r="TLC17" s="24"/>
      <c r="TLD17" s="24"/>
      <c r="TLE17" s="24"/>
      <c r="TLF17" s="24"/>
      <c r="TLG17" s="24"/>
      <c r="TLH17" s="24"/>
      <c r="TLI17" s="24"/>
      <c r="TLJ17" s="24"/>
      <c r="TLK17" s="24"/>
      <c r="TLL17" s="24"/>
      <c r="TLM17" s="24"/>
      <c r="TLN17" s="24"/>
      <c r="TLO17" s="24"/>
      <c r="TLP17" s="24"/>
      <c r="TLQ17" s="24"/>
      <c r="TLR17" s="24"/>
      <c r="TLS17" s="24"/>
      <c r="TLT17" s="24"/>
      <c r="TLU17" s="24"/>
      <c r="TLV17" s="24"/>
      <c r="TLW17" s="24"/>
      <c r="TLX17" s="24"/>
      <c r="TLY17" s="24"/>
      <c r="TLZ17" s="24"/>
      <c r="TMA17" s="24"/>
      <c r="TMB17" s="24"/>
      <c r="TMC17" s="24"/>
      <c r="TMD17" s="24"/>
      <c r="TME17" s="24"/>
      <c r="TMF17" s="24"/>
      <c r="TMG17" s="24"/>
      <c r="TMH17" s="24"/>
      <c r="TMI17" s="24"/>
      <c r="TMJ17" s="24"/>
      <c r="TMK17" s="24"/>
      <c r="TML17" s="24"/>
      <c r="TMM17" s="24"/>
      <c r="TMN17" s="24"/>
      <c r="TMO17" s="24"/>
      <c r="TMP17" s="24"/>
      <c r="TMQ17" s="24"/>
      <c r="TMR17" s="24"/>
      <c r="TMS17" s="24"/>
      <c r="TMT17" s="24"/>
      <c r="TMU17" s="24"/>
      <c r="TMV17" s="24"/>
      <c r="TMW17" s="24"/>
      <c r="TMX17" s="24"/>
      <c r="TMY17" s="24"/>
      <c r="TMZ17" s="24"/>
      <c r="TNA17" s="24"/>
      <c r="TNB17" s="24"/>
      <c r="TNC17" s="24"/>
      <c r="TND17" s="24"/>
      <c r="TNE17" s="24"/>
      <c r="TNF17" s="24"/>
      <c r="TNG17" s="24"/>
      <c r="TNH17" s="24"/>
      <c r="TNI17" s="24"/>
      <c r="TNJ17" s="24"/>
      <c r="TNK17" s="24"/>
      <c r="TNL17" s="24"/>
      <c r="TNM17" s="24"/>
      <c r="TNN17" s="24"/>
      <c r="TNO17" s="24"/>
      <c r="TNP17" s="24"/>
      <c r="TNQ17" s="24"/>
      <c r="TNR17" s="24"/>
      <c r="TNS17" s="24"/>
      <c r="TNT17" s="24"/>
      <c r="TNU17" s="24"/>
      <c r="TNV17" s="24"/>
      <c r="TNW17" s="24"/>
      <c r="TNX17" s="24"/>
      <c r="TNY17" s="24"/>
      <c r="TNZ17" s="24"/>
      <c r="TOA17" s="24"/>
      <c r="TOB17" s="24"/>
      <c r="TOC17" s="24"/>
      <c r="TOD17" s="24"/>
      <c r="TOE17" s="24"/>
      <c r="TOF17" s="24"/>
      <c r="TOG17" s="24"/>
      <c r="TOH17" s="24"/>
      <c r="TOI17" s="24"/>
      <c r="TOJ17" s="24"/>
      <c r="TOK17" s="24"/>
      <c r="TOL17" s="24"/>
      <c r="TOM17" s="24"/>
      <c r="TON17" s="24"/>
      <c r="TOO17" s="24"/>
      <c r="TOP17" s="24"/>
      <c r="TOQ17" s="24"/>
      <c r="TOR17" s="24"/>
      <c r="TOS17" s="24"/>
      <c r="TOT17" s="24"/>
      <c r="TOU17" s="24"/>
      <c r="TOV17" s="24"/>
      <c r="TOW17" s="24"/>
      <c r="TOX17" s="24"/>
      <c r="TOY17" s="24"/>
      <c r="TOZ17" s="24"/>
      <c r="TPA17" s="24"/>
      <c r="TPB17" s="24"/>
      <c r="TPC17" s="24"/>
      <c r="TPD17" s="24"/>
      <c r="TPE17" s="24"/>
      <c r="TPF17" s="24"/>
      <c r="TPG17" s="24"/>
      <c r="TPH17" s="24"/>
      <c r="TPI17" s="24"/>
      <c r="TPJ17" s="24"/>
      <c r="TPK17" s="24"/>
      <c r="TPL17" s="24"/>
      <c r="TPM17" s="24"/>
      <c r="TPN17" s="24"/>
      <c r="TPO17" s="24"/>
      <c r="TPP17" s="24"/>
      <c r="TPQ17" s="24"/>
      <c r="TPR17" s="24"/>
      <c r="TPS17" s="24"/>
      <c r="TPT17" s="24"/>
      <c r="TPU17" s="24"/>
      <c r="TPV17" s="24"/>
      <c r="TPW17" s="24"/>
      <c r="TPX17" s="24"/>
      <c r="TPY17" s="24"/>
      <c r="TPZ17" s="24"/>
      <c r="TQA17" s="24"/>
      <c r="TQB17" s="24"/>
      <c r="TQC17" s="24"/>
      <c r="TQD17" s="24"/>
      <c r="TQE17" s="24"/>
      <c r="TQF17" s="24"/>
      <c r="TQG17" s="24"/>
      <c r="TQH17" s="24"/>
      <c r="TQI17" s="24"/>
      <c r="TQJ17" s="24"/>
      <c r="TQK17" s="24"/>
      <c r="TQL17" s="24"/>
      <c r="TQM17" s="24"/>
      <c r="TQN17" s="24"/>
      <c r="TQO17" s="24"/>
      <c r="TQP17" s="24"/>
      <c r="TQQ17" s="24"/>
      <c r="TQR17" s="24"/>
      <c r="TQS17" s="24"/>
      <c r="TQT17" s="24"/>
      <c r="TQU17" s="24"/>
      <c r="TQV17" s="24"/>
      <c r="TQW17" s="24"/>
      <c r="TQX17" s="24"/>
      <c r="TQY17" s="24"/>
      <c r="TQZ17" s="24"/>
      <c r="TRA17" s="24"/>
      <c r="TRB17" s="24"/>
      <c r="TRC17" s="24"/>
      <c r="TRD17" s="24"/>
      <c r="TRE17" s="24"/>
      <c r="TRF17" s="24"/>
      <c r="TRG17" s="24"/>
      <c r="TRH17" s="24"/>
      <c r="TRI17" s="24"/>
      <c r="TRJ17" s="24"/>
      <c r="TRK17" s="24"/>
      <c r="TRL17" s="24"/>
      <c r="TRM17" s="24"/>
      <c r="TRN17" s="24"/>
      <c r="TRO17" s="24"/>
      <c r="TRP17" s="24"/>
      <c r="TRQ17" s="24"/>
      <c r="TRR17" s="24"/>
      <c r="TRS17" s="24"/>
      <c r="TRT17" s="24"/>
      <c r="TRU17" s="24"/>
      <c r="TRV17" s="24"/>
      <c r="TRW17" s="24"/>
      <c r="TRX17" s="24"/>
      <c r="TRY17" s="24"/>
      <c r="TRZ17" s="24"/>
      <c r="TSA17" s="24"/>
      <c r="TSB17" s="24"/>
      <c r="TSC17" s="24"/>
      <c r="TSD17" s="24"/>
      <c r="TSE17" s="24"/>
      <c r="TSF17" s="24"/>
      <c r="TSG17" s="24"/>
      <c r="TSH17" s="24"/>
      <c r="TSI17" s="24"/>
      <c r="TSJ17" s="24"/>
      <c r="TSK17" s="24"/>
      <c r="TSL17" s="24"/>
      <c r="TSM17" s="24"/>
      <c r="TSN17" s="24"/>
      <c r="TSO17" s="24"/>
      <c r="TSP17" s="24"/>
      <c r="TSQ17" s="24"/>
      <c r="TSR17" s="24"/>
      <c r="TSS17" s="24"/>
      <c r="TST17" s="24"/>
      <c r="TSU17" s="24"/>
      <c r="TSV17" s="24"/>
      <c r="TSW17" s="24"/>
      <c r="TSX17" s="24"/>
      <c r="TSY17" s="24"/>
      <c r="TSZ17" s="24"/>
      <c r="TTA17" s="24"/>
      <c r="TTB17" s="24"/>
      <c r="TTC17" s="24"/>
      <c r="TTD17" s="24"/>
      <c r="TTE17" s="24"/>
      <c r="TTF17" s="24"/>
      <c r="TTG17" s="24"/>
      <c r="TTH17" s="24"/>
      <c r="TTI17" s="24"/>
      <c r="TTJ17" s="24"/>
      <c r="TTK17" s="24"/>
      <c r="TTL17" s="24"/>
      <c r="TTM17" s="24"/>
      <c r="TTN17" s="24"/>
      <c r="TTO17" s="24"/>
      <c r="TTP17" s="24"/>
      <c r="TTQ17" s="24"/>
      <c r="TTR17" s="24"/>
      <c r="TTS17" s="24"/>
      <c r="TTT17" s="24"/>
      <c r="TTU17" s="24"/>
      <c r="TTV17" s="24"/>
      <c r="TTW17" s="24"/>
      <c r="TTX17" s="24"/>
      <c r="TTY17" s="24"/>
      <c r="TTZ17" s="24"/>
      <c r="TUA17" s="24"/>
      <c r="TUB17" s="24"/>
      <c r="TUC17" s="24"/>
      <c r="TUD17" s="24"/>
      <c r="TUE17" s="24"/>
      <c r="TUF17" s="24"/>
      <c r="TUG17" s="24"/>
      <c r="TUH17" s="24"/>
      <c r="TUI17" s="24"/>
      <c r="TUJ17" s="24"/>
      <c r="TUK17" s="24"/>
      <c r="TUL17" s="24"/>
      <c r="TUM17" s="24"/>
      <c r="TUN17" s="24"/>
      <c r="TUO17" s="24"/>
      <c r="TUP17" s="24"/>
      <c r="TUQ17" s="24"/>
      <c r="TUR17" s="24"/>
      <c r="TUS17" s="24"/>
      <c r="TUT17" s="24"/>
      <c r="TUU17" s="24"/>
      <c r="TUV17" s="24"/>
      <c r="TUW17" s="24"/>
      <c r="TUX17" s="24"/>
      <c r="TUY17" s="24"/>
      <c r="TUZ17" s="24"/>
      <c r="TVA17" s="24"/>
      <c r="TVB17" s="24"/>
      <c r="TVC17" s="24"/>
      <c r="TVD17" s="24"/>
      <c r="TVE17" s="24"/>
      <c r="TVF17" s="24"/>
      <c r="TVG17" s="24"/>
      <c r="TVH17" s="24"/>
      <c r="TVI17" s="24"/>
      <c r="TVJ17" s="24"/>
      <c r="TVK17" s="24"/>
      <c r="TVL17" s="24"/>
      <c r="TVM17" s="24"/>
      <c r="TVN17" s="24"/>
      <c r="TVO17" s="24"/>
      <c r="TVP17" s="24"/>
      <c r="TVQ17" s="24"/>
      <c r="TVR17" s="24"/>
      <c r="TVS17" s="24"/>
      <c r="TVT17" s="24"/>
      <c r="TVU17" s="24"/>
      <c r="TVV17" s="24"/>
      <c r="TVW17" s="24"/>
      <c r="TVX17" s="24"/>
      <c r="TVY17" s="24"/>
      <c r="TVZ17" s="24"/>
      <c r="TWA17" s="24"/>
      <c r="TWB17" s="24"/>
      <c r="TWC17" s="24"/>
      <c r="TWD17" s="24"/>
      <c r="TWE17" s="24"/>
      <c r="TWF17" s="24"/>
      <c r="TWG17" s="24"/>
      <c r="TWH17" s="24"/>
      <c r="TWI17" s="24"/>
      <c r="TWJ17" s="24"/>
      <c r="TWK17" s="24"/>
      <c r="TWL17" s="24"/>
      <c r="TWM17" s="24"/>
      <c r="TWN17" s="24"/>
      <c r="TWO17" s="24"/>
      <c r="TWP17" s="24"/>
      <c r="TWQ17" s="24"/>
      <c r="TWR17" s="24"/>
      <c r="TWS17" s="24"/>
      <c r="TWT17" s="24"/>
      <c r="TWU17" s="24"/>
      <c r="TWV17" s="24"/>
      <c r="TWW17" s="24"/>
      <c r="TWX17" s="24"/>
      <c r="TWY17" s="24"/>
      <c r="TWZ17" s="24"/>
      <c r="TXA17" s="24"/>
      <c r="TXB17" s="24"/>
      <c r="TXC17" s="24"/>
      <c r="TXD17" s="24"/>
      <c r="TXE17" s="24"/>
      <c r="TXF17" s="24"/>
      <c r="TXG17" s="24"/>
      <c r="TXH17" s="24"/>
      <c r="TXI17" s="24"/>
      <c r="TXJ17" s="24"/>
      <c r="TXK17" s="24"/>
      <c r="TXL17" s="24"/>
      <c r="TXM17" s="24"/>
      <c r="TXN17" s="24"/>
      <c r="TXO17" s="24"/>
      <c r="TXP17" s="24"/>
      <c r="TXQ17" s="24"/>
      <c r="TXR17" s="24"/>
      <c r="TXS17" s="24"/>
      <c r="TXT17" s="24"/>
      <c r="TXU17" s="24"/>
      <c r="TXV17" s="24"/>
      <c r="TXW17" s="24"/>
      <c r="TXX17" s="24"/>
      <c r="TXY17" s="24"/>
      <c r="TXZ17" s="24"/>
      <c r="TYA17" s="24"/>
      <c r="TYB17" s="24"/>
      <c r="TYC17" s="24"/>
      <c r="TYD17" s="24"/>
      <c r="TYE17" s="24"/>
      <c r="TYF17" s="24"/>
      <c r="TYG17" s="24"/>
      <c r="TYH17" s="24"/>
      <c r="TYI17" s="24"/>
      <c r="TYJ17" s="24"/>
      <c r="TYK17" s="24"/>
      <c r="TYL17" s="24"/>
      <c r="TYM17" s="24"/>
      <c r="TYN17" s="24"/>
      <c r="TYO17" s="24"/>
      <c r="TYP17" s="24"/>
      <c r="TYQ17" s="24"/>
      <c r="TYR17" s="24"/>
      <c r="TYS17" s="24"/>
      <c r="TYT17" s="24"/>
      <c r="TYU17" s="24"/>
      <c r="TYV17" s="24"/>
      <c r="TYW17" s="24"/>
      <c r="TYX17" s="24"/>
      <c r="TYY17" s="24"/>
      <c r="TYZ17" s="24"/>
      <c r="TZA17" s="24"/>
      <c r="TZB17" s="24"/>
      <c r="TZC17" s="24"/>
      <c r="TZD17" s="24"/>
      <c r="TZE17" s="24"/>
      <c r="TZF17" s="24"/>
      <c r="TZG17" s="24"/>
      <c r="TZH17" s="24"/>
      <c r="TZI17" s="24"/>
      <c r="TZJ17" s="24"/>
      <c r="TZK17" s="24"/>
      <c r="TZL17" s="24"/>
      <c r="TZM17" s="24"/>
      <c r="TZN17" s="24"/>
      <c r="TZO17" s="24"/>
      <c r="TZP17" s="24"/>
      <c r="TZQ17" s="24"/>
      <c r="TZR17" s="24"/>
      <c r="TZS17" s="24"/>
      <c r="TZT17" s="24"/>
      <c r="TZU17" s="24"/>
      <c r="TZV17" s="24"/>
      <c r="TZW17" s="24"/>
      <c r="TZX17" s="24"/>
      <c r="TZY17" s="24"/>
      <c r="TZZ17" s="24"/>
      <c r="UAA17" s="24"/>
      <c r="UAB17" s="24"/>
      <c r="UAC17" s="24"/>
      <c r="UAD17" s="24"/>
      <c r="UAE17" s="24"/>
      <c r="UAF17" s="24"/>
      <c r="UAG17" s="24"/>
      <c r="UAH17" s="24"/>
      <c r="UAI17" s="24"/>
      <c r="UAJ17" s="24"/>
      <c r="UAK17" s="24"/>
      <c r="UAL17" s="24"/>
      <c r="UAM17" s="24"/>
      <c r="UAN17" s="24"/>
      <c r="UAO17" s="24"/>
      <c r="UAP17" s="24"/>
      <c r="UAQ17" s="24"/>
      <c r="UAR17" s="24"/>
      <c r="UAS17" s="24"/>
      <c r="UAT17" s="24"/>
      <c r="UAU17" s="24"/>
      <c r="UAV17" s="24"/>
      <c r="UAW17" s="24"/>
      <c r="UAX17" s="24"/>
      <c r="UAY17" s="24"/>
      <c r="UAZ17" s="24"/>
      <c r="UBA17" s="24"/>
      <c r="UBB17" s="24"/>
      <c r="UBC17" s="24"/>
      <c r="UBD17" s="24"/>
      <c r="UBE17" s="24"/>
      <c r="UBF17" s="24"/>
      <c r="UBG17" s="24"/>
      <c r="UBH17" s="24"/>
      <c r="UBI17" s="24"/>
      <c r="UBJ17" s="24"/>
      <c r="UBK17" s="24"/>
      <c r="UBL17" s="24"/>
      <c r="UBM17" s="24"/>
      <c r="UBN17" s="24"/>
      <c r="UBO17" s="24"/>
      <c r="UBP17" s="24"/>
      <c r="UBQ17" s="24"/>
      <c r="UBR17" s="24"/>
      <c r="UBS17" s="24"/>
      <c r="UBT17" s="24"/>
      <c r="UBU17" s="24"/>
      <c r="UBV17" s="24"/>
      <c r="UBW17" s="24"/>
      <c r="UBX17" s="24"/>
      <c r="UBY17" s="24"/>
      <c r="UBZ17" s="24"/>
      <c r="UCA17" s="24"/>
      <c r="UCB17" s="24"/>
      <c r="UCC17" s="24"/>
      <c r="UCD17" s="24"/>
      <c r="UCE17" s="24"/>
      <c r="UCF17" s="24"/>
      <c r="UCG17" s="24"/>
      <c r="UCH17" s="24"/>
      <c r="UCI17" s="24"/>
      <c r="UCJ17" s="24"/>
      <c r="UCK17" s="24"/>
      <c r="UCL17" s="24"/>
      <c r="UCM17" s="24"/>
      <c r="UCN17" s="24"/>
      <c r="UCO17" s="24"/>
      <c r="UCP17" s="24"/>
      <c r="UCQ17" s="24"/>
      <c r="UCR17" s="24"/>
      <c r="UCS17" s="24"/>
      <c r="UCT17" s="24"/>
      <c r="UCU17" s="24"/>
      <c r="UCV17" s="24"/>
      <c r="UCW17" s="24"/>
      <c r="UCX17" s="24"/>
      <c r="UCY17" s="24"/>
      <c r="UCZ17" s="24"/>
      <c r="UDA17" s="24"/>
      <c r="UDB17" s="24"/>
      <c r="UDC17" s="24"/>
      <c r="UDD17" s="24"/>
      <c r="UDE17" s="24"/>
      <c r="UDF17" s="24"/>
      <c r="UDG17" s="24"/>
      <c r="UDH17" s="24"/>
      <c r="UDI17" s="24"/>
      <c r="UDJ17" s="24"/>
      <c r="UDK17" s="24"/>
      <c r="UDL17" s="24"/>
      <c r="UDM17" s="24"/>
      <c r="UDN17" s="24"/>
      <c r="UDO17" s="24"/>
      <c r="UDP17" s="24"/>
      <c r="UDQ17" s="24"/>
      <c r="UDR17" s="24"/>
      <c r="UDS17" s="24"/>
      <c r="UDT17" s="24"/>
      <c r="UDU17" s="24"/>
      <c r="UDV17" s="24"/>
      <c r="UDW17" s="24"/>
      <c r="UDX17" s="24"/>
      <c r="UDY17" s="24"/>
      <c r="UDZ17" s="24"/>
      <c r="UEA17" s="24"/>
      <c r="UEB17" s="24"/>
      <c r="UEC17" s="24"/>
      <c r="UED17" s="24"/>
      <c r="UEE17" s="24"/>
      <c r="UEF17" s="24"/>
      <c r="UEG17" s="24"/>
      <c r="UEH17" s="24"/>
      <c r="UEI17" s="24"/>
      <c r="UEJ17" s="24"/>
      <c r="UEK17" s="24"/>
      <c r="UEL17" s="24"/>
      <c r="UEM17" s="24"/>
      <c r="UEN17" s="24"/>
      <c r="UEO17" s="24"/>
      <c r="UEP17" s="24"/>
      <c r="UEQ17" s="24"/>
      <c r="UER17" s="24"/>
      <c r="UES17" s="24"/>
      <c r="UET17" s="24"/>
      <c r="UEU17" s="24"/>
      <c r="UEV17" s="24"/>
      <c r="UEW17" s="24"/>
      <c r="UEX17" s="24"/>
      <c r="UEY17" s="24"/>
      <c r="UEZ17" s="24"/>
      <c r="UFA17" s="24"/>
      <c r="UFB17" s="24"/>
      <c r="UFC17" s="24"/>
      <c r="UFD17" s="24"/>
      <c r="UFE17" s="24"/>
      <c r="UFF17" s="24"/>
      <c r="UFG17" s="24"/>
      <c r="UFH17" s="24"/>
      <c r="UFI17" s="24"/>
      <c r="UFJ17" s="24"/>
      <c r="UFK17" s="24"/>
      <c r="UFL17" s="24"/>
      <c r="UFM17" s="24"/>
      <c r="UFN17" s="24"/>
      <c r="UFO17" s="24"/>
      <c r="UFP17" s="24"/>
      <c r="UFQ17" s="24"/>
      <c r="UFR17" s="24"/>
      <c r="UFS17" s="24"/>
      <c r="UFT17" s="24"/>
      <c r="UFU17" s="24"/>
      <c r="UFV17" s="24"/>
      <c r="UFW17" s="24"/>
      <c r="UFX17" s="24"/>
      <c r="UFY17" s="24"/>
      <c r="UFZ17" s="24"/>
      <c r="UGA17" s="24"/>
      <c r="UGB17" s="24"/>
      <c r="UGC17" s="24"/>
      <c r="UGD17" s="24"/>
      <c r="UGE17" s="24"/>
      <c r="UGF17" s="24"/>
      <c r="UGG17" s="24"/>
      <c r="UGH17" s="24"/>
      <c r="UGI17" s="24"/>
      <c r="UGJ17" s="24"/>
      <c r="UGK17" s="24"/>
      <c r="UGL17" s="24"/>
      <c r="UGM17" s="24"/>
      <c r="UGN17" s="24"/>
      <c r="UGO17" s="24"/>
      <c r="UGP17" s="24"/>
      <c r="UGQ17" s="24"/>
      <c r="UGR17" s="24"/>
      <c r="UGS17" s="24"/>
      <c r="UGT17" s="24"/>
      <c r="UGU17" s="24"/>
      <c r="UGV17" s="24"/>
      <c r="UGW17" s="24"/>
      <c r="UGX17" s="24"/>
      <c r="UGY17" s="24"/>
      <c r="UGZ17" s="24"/>
      <c r="UHA17" s="24"/>
      <c r="UHB17" s="24"/>
      <c r="UHC17" s="24"/>
      <c r="UHD17" s="24"/>
      <c r="UHE17" s="24"/>
      <c r="UHF17" s="24"/>
      <c r="UHG17" s="24"/>
      <c r="UHH17" s="24"/>
      <c r="UHI17" s="24"/>
      <c r="UHJ17" s="24"/>
      <c r="UHK17" s="24"/>
      <c r="UHL17" s="24"/>
      <c r="UHM17" s="24"/>
      <c r="UHN17" s="24"/>
      <c r="UHO17" s="24"/>
      <c r="UHP17" s="24"/>
      <c r="UHQ17" s="24"/>
      <c r="UHR17" s="24"/>
      <c r="UHS17" s="24"/>
      <c r="UHT17" s="24"/>
      <c r="UHU17" s="24"/>
      <c r="UHV17" s="24"/>
      <c r="UHW17" s="24"/>
      <c r="UHX17" s="24"/>
      <c r="UHY17" s="24"/>
      <c r="UHZ17" s="24"/>
      <c r="UIA17" s="24"/>
      <c r="UIB17" s="24"/>
      <c r="UIC17" s="24"/>
      <c r="UID17" s="24"/>
      <c r="UIE17" s="24"/>
      <c r="UIF17" s="24"/>
      <c r="UIG17" s="24"/>
      <c r="UIH17" s="24"/>
      <c r="UII17" s="24"/>
      <c r="UIJ17" s="24"/>
      <c r="UIK17" s="24"/>
      <c r="UIL17" s="24"/>
      <c r="UIM17" s="24"/>
      <c r="UIN17" s="24"/>
      <c r="UIO17" s="24"/>
      <c r="UIP17" s="24"/>
      <c r="UIQ17" s="24"/>
      <c r="UIR17" s="24"/>
      <c r="UIS17" s="24"/>
      <c r="UIT17" s="24"/>
      <c r="UIU17" s="24"/>
      <c r="UIV17" s="24"/>
      <c r="UIW17" s="24"/>
      <c r="UIX17" s="24"/>
      <c r="UIY17" s="24"/>
      <c r="UIZ17" s="24"/>
      <c r="UJA17" s="24"/>
      <c r="UJB17" s="24"/>
      <c r="UJC17" s="24"/>
      <c r="UJD17" s="24"/>
      <c r="UJE17" s="24"/>
      <c r="UJF17" s="24"/>
      <c r="UJG17" s="24"/>
      <c r="UJH17" s="24"/>
      <c r="UJI17" s="24"/>
      <c r="UJJ17" s="24"/>
      <c r="UJK17" s="24"/>
      <c r="UJL17" s="24"/>
      <c r="UJM17" s="24"/>
      <c r="UJN17" s="24"/>
      <c r="UJO17" s="24"/>
      <c r="UJP17" s="24"/>
      <c r="UJQ17" s="24"/>
      <c r="UJR17" s="24"/>
      <c r="UJS17" s="24"/>
      <c r="UJT17" s="24"/>
      <c r="UJU17" s="24"/>
      <c r="UJV17" s="24"/>
      <c r="UJW17" s="24"/>
      <c r="UJX17" s="24"/>
      <c r="UJY17" s="24"/>
      <c r="UJZ17" s="24"/>
      <c r="UKA17" s="24"/>
      <c r="UKB17" s="24"/>
      <c r="UKC17" s="24"/>
      <c r="UKD17" s="24"/>
      <c r="UKE17" s="24"/>
      <c r="UKF17" s="24"/>
      <c r="UKG17" s="24"/>
      <c r="UKH17" s="24"/>
      <c r="UKI17" s="24"/>
      <c r="UKJ17" s="24"/>
      <c r="UKK17" s="24"/>
      <c r="UKL17" s="24"/>
      <c r="UKM17" s="24"/>
      <c r="UKN17" s="24"/>
      <c r="UKO17" s="24"/>
      <c r="UKP17" s="24"/>
      <c r="UKQ17" s="24"/>
      <c r="UKR17" s="24"/>
      <c r="UKS17" s="24"/>
      <c r="UKT17" s="24"/>
      <c r="UKU17" s="24"/>
      <c r="UKV17" s="24"/>
      <c r="UKW17" s="24"/>
      <c r="UKX17" s="24"/>
      <c r="UKY17" s="24"/>
      <c r="UKZ17" s="24"/>
      <c r="ULA17" s="24"/>
      <c r="ULB17" s="24"/>
      <c r="ULC17" s="24"/>
      <c r="ULD17" s="24"/>
      <c r="ULE17" s="24"/>
      <c r="ULF17" s="24"/>
      <c r="ULG17" s="24"/>
      <c r="ULH17" s="24"/>
      <c r="ULI17" s="24"/>
      <c r="ULJ17" s="24"/>
      <c r="ULK17" s="24"/>
      <c r="ULL17" s="24"/>
      <c r="ULM17" s="24"/>
      <c r="ULN17" s="24"/>
      <c r="ULO17" s="24"/>
      <c r="ULP17" s="24"/>
      <c r="ULQ17" s="24"/>
      <c r="ULR17" s="24"/>
      <c r="ULS17" s="24"/>
      <c r="ULT17" s="24"/>
      <c r="ULU17" s="24"/>
      <c r="ULV17" s="24"/>
      <c r="ULW17" s="24"/>
      <c r="ULX17" s="24"/>
      <c r="ULY17" s="24"/>
      <c r="ULZ17" s="24"/>
      <c r="UMA17" s="24"/>
      <c r="UMB17" s="24"/>
      <c r="UMC17" s="24"/>
      <c r="UMD17" s="24"/>
      <c r="UME17" s="24"/>
      <c r="UMF17" s="24"/>
      <c r="UMG17" s="24"/>
      <c r="UMH17" s="24"/>
      <c r="UMI17" s="24"/>
      <c r="UMJ17" s="24"/>
      <c r="UMK17" s="24"/>
      <c r="UML17" s="24"/>
      <c r="UMM17" s="24"/>
      <c r="UMN17" s="24"/>
      <c r="UMO17" s="24"/>
      <c r="UMP17" s="24"/>
      <c r="UMQ17" s="24"/>
      <c r="UMR17" s="24"/>
      <c r="UMS17" s="24"/>
      <c r="UMT17" s="24"/>
      <c r="UMU17" s="24"/>
      <c r="UMV17" s="24"/>
      <c r="UMW17" s="24"/>
      <c r="UMX17" s="24"/>
      <c r="UMY17" s="24"/>
      <c r="UMZ17" s="24"/>
      <c r="UNA17" s="24"/>
      <c r="UNB17" s="24"/>
      <c r="UNC17" s="24"/>
      <c r="UND17" s="24"/>
      <c r="UNE17" s="24"/>
      <c r="UNF17" s="24"/>
      <c r="UNG17" s="24"/>
      <c r="UNH17" s="24"/>
      <c r="UNI17" s="24"/>
      <c r="UNJ17" s="24"/>
      <c r="UNK17" s="24"/>
      <c r="UNL17" s="24"/>
      <c r="UNM17" s="24"/>
      <c r="UNN17" s="24"/>
      <c r="UNO17" s="24"/>
      <c r="UNP17" s="24"/>
      <c r="UNQ17" s="24"/>
      <c r="UNR17" s="24"/>
      <c r="UNS17" s="24"/>
      <c r="UNT17" s="24"/>
      <c r="UNU17" s="24"/>
      <c r="UNV17" s="24"/>
      <c r="UNW17" s="24"/>
      <c r="UNX17" s="24"/>
      <c r="UNY17" s="24"/>
      <c r="UNZ17" s="24"/>
      <c r="UOA17" s="24"/>
      <c r="UOB17" s="24"/>
      <c r="UOC17" s="24"/>
      <c r="UOD17" s="24"/>
      <c r="UOE17" s="24"/>
      <c r="UOF17" s="24"/>
      <c r="UOG17" s="24"/>
      <c r="UOH17" s="24"/>
      <c r="UOI17" s="24"/>
      <c r="UOJ17" s="24"/>
      <c r="UOK17" s="24"/>
      <c r="UOL17" s="24"/>
      <c r="UOM17" s="24"/>
      <c r="UON17" s="24"/>
      <c r="UOO17" s="24"/>
      <c r="UOP17" s="24"/>
      <c r="UOQ17" s="24"/>
      <c r="UOR17" s="24"/>
      <c r="UOS17" s="24"/>
      <c r="UOT17" s="24"/>
      <c r="UOU17" s="24"/>
      <c r="UOV17" s="24"/>
      <c r="UOW17" s="24"/>
      <c r="UOX17" s="24"/>
      <c r="UOY17" s="24"/>
      <c r="UOZ17" s="24"/>
      <c r="UPA17" s="24"/>
      <c r="UPB17" s="24"/>
      <c r="UPC17" s="24"/>
      <c r="UPD17" s="24"/>
      <c r="UPE17" s="24"/>
      <c r="UPF17" s="24"/>
      <c r="UPG17" s="24"/>
      <c r="UPH17" s="24"/>
      <c r="UPI17" s="24"/>
      <c r="UPJ17" s="24"/>
      <c r="UPK17" s="24"/>
      <c r="UPL17" s="24"/>
      <c r="UPM17" s="24"/>
      <c r="UPN17" s="24"/>
      <c r="UPO17" s="24"/>
      <c r="UPP17" s="24"/>
      <c r="UPQ17" s="24"/>
      <c r="UPR17" s="24"/>
      <c r="UPS17" s="24"/>
      <c r="UPT17" s="24"/>
      <c r="UPU17" s="24"/>
      <c r="UPV17" s="24"/>
      <c r="UPW17" s="24"/>
      <c r="UPX17" s="24"/>
      <c r="UPY17" s="24"/>
      <c r="UPZ17" s="24"/>
      <c r="UQA17" s="24"/>
      <c r="UQB17" s="24"/>
      <c r="UQC17" s="24"/>
      <c r="UQD17" s="24"/>
      <c r="UQE17" s="24"/>
      <c r="UQF17" s="24"/>
      <c r="UQG17" s="24"/>
      <c r="UQH17" s="24"/>
      <c r="UQI17" s="24"/>
      <c r="UQJ17" s="24"/>
      <c r="UQK17" s="24"/>
      <c r="UQL17" s="24"/>
      <c r="UQM17" s="24"/>
      <c r="UQN17" s="24"/>
      <c r="UQO17" s="24"/>
      <c r="UQP17" s="24"/>
      <c r="UQQ17" s="24"/>
      <c r="UQR17" s="24"/>
      <c r="UQS17" s="24"/>
      <c r="UQT17" s="24"/>
      <c r="UQU17" s="24"/>
      <c r="UQV17" s="24"/>
      <c r="UQW17" s="24"/>
      <c r="UQX17" s="24"/>
      <c r="UQY17" s="24"/>
      <c r="UQZ17" s="24"/>
      <c r="URA17" s="24"/>
      <c r="URB17" s="24"/>
      <c r="URC17" s="24"/>
      <c r="URD17" s="24"/>
      <c r="URE17" s="24"/>
      <c r="URF17" s="24"/>
      <c r="URG17" s="24"/>
      <c r="URH17" s="24"/>
      <c r="URI17" s="24"/>
      <c r="URJ17" s="24"/>
      <c r="URK17" s="24"/>
      <c r="URL17" s="24"/>
      <c r="URM17" s="24"/>
      <c r="URN17" s="24"/>
      <c r="URO17" s="24"/>
      <c r="URP17" s="24"/>
      <c r="URQ17" s="24"/>
      <c r="URR17" s="24"/>
      <c r="URS17" s="24"/>
      <c r="URT17" s="24"/>
      <c r="URU17" s="24"/>
      <c r="URV17" s="24"/>
      <c r="URW17" s="24"/>
      <c r="URX17" s="24"/>
      <c r="URY17" s="24"/>
      <c r="URZ17" s="24"/>
      <c r="USA17" s="24"/>
      <c r="USB17" s="24"/>
      <c r="USC17" s="24"/>
      <c r="USD17" s="24"/>
      <c r="USE17" s="24"/>
      <c r="USF17" s="24"/>
      <c r="USG17" s="24"/>
      <c r="USH17" s="24"/>
      <c r="USI17" s="24"/>
      <c r="USJ17" s="24"/>
      <c r="USK17" s="24"/>
      <c r="USL17" s="24"/>
      <c r="USM17" s="24"/>
      <c r="USN17" s="24"/>
      <c r="USO17" s="24"/>
      <c r="USP17" s="24"/>
      <c r="USQ17" s="24"/>
      <c r="USR17" s="24"/>
      <c r="USS17" s="24"/>
      <c r="UST17" s="24"/>
      <c r="USU17" s="24"/>
      <c r="USV17" s="24"/>
      <c r="USW17" s="24"/>
      <c r="USX17" s="24"/>
      <c r="USY17" s="24"/>
      <c r="USZ17" s="24"/>
      <c r="UTA17" s="24"/>
      <c r="UTB17" s="24"/>
      <c r="UTC17" s="24"/>
      <c r="UTD17" s="24"/>
      <c r="UTE17" s="24"/>
      <c r="UTF17" s="24"/>
      <c r="UTG17" s="24"/>
      <c r="UTH17" s="24"/>
      <c r="UTI17" s="24"/>
      <c r="UTJ17" s="24"/>
      <c r="UTK17" s="24"/>
      <c r="UTL17" s="24"/>
      <c r="UTM17" s="24"/>
      <c r="UTN17" s="24"/>
      <c r="UTO17" s="24"/>
      <c r="UTP17" s="24"/>
      <c r="UTQ17" s="24"/>
      <c r="UTR17" s="24"/>
      <c r="UTS17" s="24"/>
      <c r="UTT17" s="24"/>
      <c r="UTU17" s="24"/>
      <c r="UTV17" s="24"/>
      <c r="UTW17" s="24"/>
      <c r="UTX17" s="24"/>
      <c r="UTY17" s="24"/>
      <c r="UTZ17" s="24"/>
      <c r="UUA17" s="24"/>
      <c r="UUB17" s="24"/>
      <c r="UUC17" s="24"/>
      <c r="UUD17" s="24"/>
      <c r="UUE17" s="24"/>
      <c r="UUF17" s="24"/>
      <c r="UUG17" s="24"/>
      <c r="UUH17" s="24"/>
      <c r="UUI17" s="24"/>
      <c r="UUJ17" s="24"/>
      <c r="UUK17" s="24"/>
      <c r="UUL17" s="24"/>
      <c r="UUM17" s="24"/>
      <c r="UUN17" s="24"/>
      <c r="UUO17" s="24"/>
      <c r="UUP17" s="24"/>
      <c r="UUQ17" s="24"/>
      <c r="UUR17" s="24"/>
      <c r="UUS17" s="24"/>
      <c r="UUT17" s="24"/>
      <c r="UUU17" s="24"/>
      <c r="UUV17" s="24"/>
      <c r="UUW17" s="24"/>
      <c r="UUX17" s="24"/>
      <c r="UUY17" s="24"/>
      <c r="UUZ17" s="24"/>
      <c r="UVA17" s="24"/>
      <c r="UVB17" s="24"/>
      <c r="UVC17" s="24"/>
      <c r="UVD17" s="24"/>
      <c r="UVE17" s="24"/>
      <c r="UVF17" s="24"/>
      <c r="UVG17" s="24"/>
      <c r="UVH17" s="24"/>
      <c r="UVI17" s="24"/>
      <c r="UVJ17" s="24"/>
      <c r="UVK17" s="24"/>
      <c r="UVL17" s="24"/>
      <c r="UVM17" s="24"/>
      <c r="UVN17" s="24"/>
      <c r="UVO17" s="24"/>
      <c r="UVP17" s="24"/>
      <c r="UVQ17" s="24"/>
      <c r="UVR17" s="24"/>
      <c r="UVS17" s="24"/>
      <c r="UVT17" s="24"/>
      <c r="UVU17" s="24"/>
      <c r="UVV17" s="24"/>
      <c r="UVW17" s="24"/>
      <c r="UVX17" s="24"/>
      <c r="UVY17" s="24"/>
      <c r="UVZ17" s="24"/>
      <c r="UWA17" s="24"/>
      <c r="UWB17" s="24"/>
      <c r="UWC17" s="24"/>
      <c r="UWD17" s="24"/>
      <c r="UWE17" s="24"/>
      <c r="UWF17" s="24"/>
      <c r="UWG17" s="24"/>
      <c r="UWH17" s="24"/>
      <c r="UWI17" s="24"/>
      <c r="UWJ17" s="24"/>
      <c r="UWK17" s="24"/>
      <c r="UWL17" s="24"/>
      <c r="UWM17" s="24"/>
      <c r="UWN17" s="24"/>
      <c r="UWO17" s="24"/>
      <c r="UWP17" s="24"/>
      <c r="UWQ17" s="24"/>
      <c r="UWR17" s="24"/>
      <c r="UWS17" s="24"/>
      <c r="UWT17" s="24"/>
      <c r="UWU17" s="24"/>
      <c r="UWV17" s="24"/>
      <c r="UWW17" s="24"/>
      <c r="UWX17" s="24"/>
      <c r="UWY17" s="24"/>
      <c r="UWZ17" s="24"/>
      <c r="UXA17" s="24"/>
      <c r="UXB17" s="24"/>
      <c r="UXC17" s="24"/>
      <c r="UXD17" s="24"/>
      <c r="UXE17" s="24"/>
      <c r="UXF17" s="24"/>
      <c r="UXG17" s="24"/>
      <c r="UXH17" s="24"/>
      <c r="UXI17" s="24"/>
      <c r="UXJ17" s="24"/>
      <c r="UXK17" s="24"/>
      <c r="UXL17" s="24"/>
      <c r="UXM17" s="24"/>
      <c r="UXN17" s="24"/>
      <c r="UXO17" s="24"/>
      <c r="UXP17" s="24"/>
      <c r="UXQ17" s="24"/>
      <c r="UXR17" s="24"/>
      <c r="UXS17" s="24"/>
      <c r="UXT17" s="24"/>
      <c r="UXU17" s="24"/>
      <c r="UXV17" s="24"/>
      <c r="UXW17" s="24"/>
      <c r="UXX17" s="24"/>
      <c r="UXY17" s="24"/>
      <c r="UXZ17" s="24"/>
      <c r="UYA17" s="24"/>
      <c r="UYB17" s="24"/>
      <c r="UYC17" s="24"/>
      <c r="UYD17" s="24"/>
      <c r="UYE17" s="24"/>
      <c r="UYF17" s="24"/>
      <c r="UYG17" s="24"/>
      <c r="UYH17" s="24"/>
      <c r="UYI17" s="24"/>
      <c r="UYJ17" s="24"/>
      <c r="UYK17" s="24"/>
      <c r="UYL17" s="24"/>
      <c r="UYM17" s="24"/>
      <c r="UYN17" s="24"/>
      <c r="UYO17" s="24"/>
      <c r="UYP17" s="24"/>
      <c r="UYQ17" s="24"/>
      <c r="UYR17" s="24"/>
      <c r="UYS17" s="24"/>
      <c r="UYT17" s="24"/>
      <c r="UYU17" s="24"/>
      <c r="UYV17" s="24"/>
      <c r="UYW17" s="24"/>
      <c r="UYX17" s="24"/>
      <c r="UYY17" s="24"/>
      <c r="UYZ17" s="24"/>
      <c r="UZA17" s="24"/>
      <c r="UZB17" s="24"/>
      <c r="UZC17" s="24"/>
      <c r="UZD17" s="24"/>
      <c r="UZE17" s="24"/>
      <c r="UZF17" s="24"/>
      <c r="UZG17" s="24"/>
      <c r="UZH17" s="24"/>
      <c r="UZI17" s="24"/>
      <c r="UZJ17" s="24"/>
      <c r="UZK17" s="24"/>
      <c r="UZL17" s="24"/>
      <c r="UZM17" s="24"/>
      <c r="UZN17" s="24"/>
      <c r="UZO17" s="24"/>
      <c r="UZP17" s="24"/>
      <c r="UZQ17" s="24"/>
      <c r="UZR17" s="24"/>
      <c r="UZS17" s="24"/>
      <c r="UZT17" s="24"/>
      <c r="UZU17" s="24"/>
      <c r="UZV17" s="24"/>
      <c r="UZW17" s="24"/>
      <c r="UZX17" s="24"/>
      <c r="UZY17" s="24"/>
      <c r="UZZ17" s="24"/>
      <c r="VAA17" s="24"/>
      <c r="VAB17" s="24"/>
      <c r="VAC17" s="24"/>
      <c r="VAD17" s="24"/>
      <c r="VAE17" s="24"/>
      <c r="VAF17" s="24"/>
      <c r="VAG17" s="24"/>
      <c r="VAH17" s="24"/>
      <c r="VAI17" s="24"/>
      <c r="VAJ17" s="24"/>
      <c r="VAK17" s="24"/>
      <c r="VAL17" s="24"/>
      <c r="VAM17" s="24"/>
      <c r="VAN17" s="24"/>
      <c r="VAO17" s="24"/>
      <c r="VAP17" s="24"/>
      <c r="VAQ17" s="24"/>
      <c r="VAR17" s="24"/>
      <c r="VAS17" s="24"/>
      <c r="VAT17" s="24"/>
      <c r="VAU17" s="24"/>
      <c r="VAV17" s="24"/>
      <c r="VAW17" s="24"/>
      <c r="VAX17" s="24"/>
      <c r="VAY17" s="24"/>
      <c r="VAZ17" s="24"/>
      <c r="VBA17" s="24"/>
      <c r="VBB17" s="24"/>
      <c r="VBC17" s="24"/>
      <c r="VBD17" s="24"/>
      <c r="VBE17" s="24"/>
      <c r="VBF17" s="24"/>
      <c r="VBG17" s="24"/>
      <c r="VBH17" s="24"/>
      <c r="VBI17" s="24"/>
      <c r="VBJ17" s="24"/>
      <c r="VBK17" s="24"/>
      <c r="VBL17" s="24"/>
      <c r="VBM17" s="24"/>
      <c r="VBN17" s="24"/>
      <c r="VBO17" s="24"/>
      <c r="VBP17" s="24"/>
      <c r="VBQ17" s="24"/>
      <c r="VBR17" s="24"/>
      <c r="VBS17" s="24"/>
      <c r="VBT17" s="24"/>
      <c r="VBU17" s="24"/>
      <c r="VBV17" s="24"/>
      <c r="VBW17" s="24"/>
      <c r="VBX17" s="24"/>
      <c r="VBY17" s="24"/>
      <c r="VBZ17" s="24"/>
      <c r="VCA17" s="24"/>
      <c r="VCB17" s="24"/>
      <c r="VCC17" s="24"/>
      <c r="VCD17" s="24"/>
      <c r="VCE17" s="24"/>
      <c r="VCF17" s="24"/>
      <c r="VCG17" s="24"/>
      <c r="VCH17" s="24"/>
      <c r="VCI17" s="24"/>
      <c r="VCJ17" s="24"/>
      <c r="VCK17" s="24"/>
      <c r="VCL17" s="24"/>
      <c r="VCM17" s="24"/>
      <c r="VCN17" s="24"/>
      <c r="VCO17" s="24"/>
      <c r="VCP17" s="24"/>
      <c r="VCQ17" s="24"/>
      <c r="VCR17" s="24"/>
      <c r="VCS17" s="24"/>
      <c r="VCT17" s="24"/>
      <c r="VCU17" s="24"/>
      <c r="VCV17" s="24"/>
      <c r="VCW17" s="24"/>
      <c r="VCX17" s="24"/>
      <c r="VCY17" s="24"/>
      <c r="VCZ17" s="24"/>
      <c r="VDA17" s="24"/>
      <c r="VDB17" s="24"/>
      <c r="VDC17" s="24"/>
      <c r="VDD17" s="24"/>
      <c r="VDE17" s="24"/>
      <c r="VDF17" s="24"/>
      <c r="VDG17" s="24"/>
      <c r="VDH17" s="24"/>
      <c r="VDI17" s="24"/>
      <c r="VDJ17" s="24"/>
      <c r="VDK17" s="24"/>
      <c r="VDL17" s="24"/>
      <c r="VDM17" s="24"/>
      <c r="VDN17" s="24"/>
      <c r="VDO17" s="24"/>
      <c r="VDP17" s="24"/>
      <c r="VDQ17" s="24"/>
      <c r="VDR17" s="24"/>
      <c r="VDS17" s="24"/>
      <c r="VDT17" s="24"/>
      <c r="VDU17" s="24"/>
      <c r="VDV17" s="24"/>
      <c r="VDW17" s="24"/>
      <c r="VDX17" s="24"/>
      <c r="VDY17" s="24"/>
      <c r="VDZ17" s="24"/>
      <c r="VEA17" s="24"/>
      <c r="VEB17" s="24"/>
      <c r="VEC17" s="24"/>
      <c r="VED17" s="24"/>
      <c r="VEE17" s="24"/>
      <c r="VEF17" s="24"/>
      <c r="VEG17" s="24"/>
      <c r="VEH17" s="24"/>
      <c r="VEI17" s="24"/>
      <c r="VEJ17" s="24"/>
      <c r="VEK17" s="24"/>
      <c r="VEL17" s="24"/>
      <c r="VEM17" s="24"/>
      <c r="VEN17" s="24"/>
      <c r="VEO17" s="24"/>
      <c r="VEP17" s="24"/>
      <c r="VEQ17" s="24"/>
      <c r="VER17" s="24"/>
      <c r="VES17" s="24"/>
      <c r="VET17" s="24"/>
      <c r="VEU17" s="24"/>
      <c r="VEV17" s="24"/>
      <c r="VEW17" s="24"/>
      <c r="VEX17" s="24"/>
      <c r="VEY17" s="24"/>
      <c r="VEZ17" s="24"/>
      <c r="VFA17" s="24"/>
      <c r="VFB17" s="24"/>
      <c r="VFC17" s="24"/>
      <c r="VFD17" s="24"/>
      <c r="VFE17" s="24"/>
      <c r="VFF17" s="24"/>
      <c r="VFG17" s="24"/>
      <c r="VFH17" s="24"/>
      <c r="VFI17" s="24"/>
      <c r="VFJ17" s="24"/>
      <c r="VFK17" s="24"/>
      <c r="VFL17" s="24"/>
      <c r="VFM17" s="24"/>
      <c r="VFN17" s="24"/>
      <c r="VFO17" s="24"/>
      <c r="VFP17" s="24"/>
      <c r="VFQ17" s="24"/>
      <c r="VFR17" s="24"/>
      <c r="VFS17" s="24"/>
      <c r="VFT17" s="24"/>
      <c r="VFU17" s="24"/>
      <c r="VFV17" s="24"/>
      <c r="VFW17" s="24"/>
      <c r="VFX17" s="24"/>
      <c r="VFY17" s="24"/>
      <c r="VFZ17" s="24"/>
      <c r="VGA17" s="24"/>
      <c r="VGB17" s="24"/>
      <c r="VGC17" s="24"/>
      <c r="VGD17" s="24"/>
      <c r="VGE17" s="24"/>
      <c r="VGF17" s="24"/>
      <c r="VGG17" s="24"/>
      <c r="VGH17" s="24"/>
      <c r="VGI17" s="24"/>
      <c r="VGJ17" s="24"/>
      <c r="VGK17" s="24"/>
      <c r="VGL17" s="24"/>
      <c r="VGM17" s="24"/>
      <c r="VGN17" s="24"/>
      <c r="VGO17" s="24"/>
      <c r="VGP17" s="24"/>
      <c r="VGQ17" s="24"/>
      <c r="VGR17" s="24"/>
      <c r="VGS17" s="24"/>
      <c r="VGT17" s="24"/>
      <c r="VGU17" s="24"/>
      <c r="VGV17" s="24"/>
      <c r="VGW17" s="24"/>
      <c r="VGX17" s="24"/>
      <c r="VGY17" s="24"/>
      <c r="VGZ17" s="24"/>
      <c r="VHA17" s="24"/>
      <c r="VHB17" s="24"/>
      <c r="VHC17" s="24"/>
      <c r="VHD17" s="24"/>
      <c r="VHE17" s="24"/>
      <c r="VHF17" s="24"/>
      <c r="VHG17" s="24"/>
      <c r="VHH17" s="24"/>
      <c r="VHI17" s="24"/>
      <c r="VHJ17" s="24"/>
      <c r="VHK17" s="24"/>
      <c r="VHL17" s="24"/>
      <c r="VHM17" s="24"/>
      <c r="VHN17" s="24"/>
      <c r="VHO17" s="24"/>
      <c r="VHP17" s="24"/>
      <c r="VHQ17" s="24"/>
      <c r="VHR17" s="24"/>
      <c r="VHS17" s="24"/>
      <c r="VHT17" s="24"/>
      <c r="VHU17" s="24"/>
      <c r="VHV17" s="24"/>
      <c r="VHW17" s="24"/>
      <c r="VHX17" s="24"/>
      <c r="VHY17" s="24"/>
      <c r="VHZ17" s="24"/>
      <c r="VIA17" s="24"/>
      <c r="VIB17" s="24"/>
      <c r="VIC17" s="24"/>
      <c r="VID17" s="24"/>
      <c r="VIE17" s="24"/>
      <c r="VIF17" s="24"/>
      <c r="VIG17" s="24"/>
      <c r="VIH17" s="24"/>
      <c r="VII17" s="24"/>
      <c r="VIJ17" s="24"/>
      <c r="VIK17" s="24"/>
      <c r="VIL17" s="24"/>
      <c r="VIM17" s="24"/>
      <c r="VIN17" s="24"/>
      <c r="VIO17" s="24"/>
      <c r="VIP17" s="24"/>
      <c r="VIQ17" s="24"/>
      <c r="VIR17" s="24"/>
      <c r="VIS17" s="24"/>
      <c r="VIT17" s="24"/>
      <c r="VIU17" s="24"/>
      <c r="VIV17" s="24"/>
      <c r="VIW17" s="24"/>
      <c r="VIX17" s="24"/>
      <c r="VIY17" s="24"/>
      <c r="VIZ17" s="24"/>
      <c r="VJA17" s="24"/>
      <c r="VJB17" s="24"/>
      <c r="VJC17" s="24"/>
      <c r="VJD17" s="24"/>
      <c r="VJE17" s="24"/>
      <c r="VJF17" s="24"/>
      <c r="VJG17" s="24"/>
      <c r="VJH17" s="24"/>
      <c r="VJI17" s="24"/>
      <c r="VJJ17" s="24"/>
      <c r="VJK17" s="24"/>
      <c r="VJL17" s="24"/>
      <c r="VJM17" s="24"/>
      <c r="VJN17" s="24"/>
      <c r="VJO17" s="24"/>
      <c r="VJP17" s="24"/>
      <c r="VJQ17" s="24"/>
      <c r="VJR17" s="24"/>
      <c r="VJS17" s="24"/>
      <c r="VJT17" s="24"/>
      <c r="VJU17" s="24"/>
      <c r="VJV17" s="24"/>
      <c r="VJW17" s="24"/>
      <c r="VJX17" s="24"/>
      <c r="VJY17" s="24"/>
      <c r="VJZ17" s="24"/>
      <c r="VKA17" s="24"/>
      <c r="VKB17" s="24"/>
      <c r="VKC17" s="24"/>
      <c r="VKD17" s="24"/>
      <c r="VKE17" s="24"/>
      <c r="VKF17" s="24"/>
      <c r="VKG17" s="24"/>
      <c r="VKH17" s="24"/>
      <c r="VKI17" s="24"/>
      <c r="VKJ17" s="24"/>
      <c r="VKK17" s="24"/>
      <c r="VKL17" s="24"/>
      <c r="VKM17" s="24"/>
      <c r="VKN17" s="24"/>
      <c r="VKO17" s="24"/>
      <c r="VKP17" s="24"/>
      <c r="VKQ17" s="24"/>
      <c r="VKR17" s="24"/>
      <c r="VKS17" s="24"/>
      <c r="VKT17" s="24"/>
      <c r="VKU17" s="24"/>
      <c r="VKV17" s="24"/>
      <c r="VKW17" s="24"/>
      <c r="VKX17" s="24"/>
      <c r="VKY17" s="24"/>
      <c r="VKZ17" s="24"/>
      <c r="VLA17" s="24"/>
      <c r="VLB17" s="24"/>
      <c r="VLC17" s="24"/>
      <c r="VLD17" s="24"/>
      <c r="VLE17" s="24"/>
      <c r="VLF17" s="24"/>
      <c r="VLG17" s="24"/>
      <c r="VLH17" s="24"/>
      <c r="VLI17" s="24"/>
      <c r="VLJ17" s="24"/>
      <c r="VLK17" s="24"/>
      <c r="VLL17" s="24"/>
      <c r="VLM17" s="24"/>
      <c r="VLN17" s="24"/>
      <c r="VLO17" s="24"/>
      <c r="VLP17" s="24"/>
      <c r="VLQ17" s="24"/>
      <c r="VLR17" s="24"/>
      <c r="VLS17" s="24"/>
      <c r="VLT17" s="24"/>
      <c r="VLU17" s="24"/>
      <c r="VLV17" s="24"/>
      <c r="VLW17" s="24"/>
      <c r="VLX17" s="24"/>
      <c r="VLY17" s="24"/>
      <c r="VLZ17" s="24"/>
      <c r="VMA17" s="24"/>
      <c r="VMB17" s="24"/>
      <c r="VMC17" s="24"/>
      <c r="VMD17" s="24"/>
      <c r="VME17" s="24"/>
      <c r="VMF17" s="24"/>
      <c r="VMG17" s="24"/>
      <c r="VMH17" s="24"/>
      <c r="VMI17" s="24"/>
      <c r="VMJ17" s="24"/>
      <c r="VMK17" s="24"/>
      <c r="VML17" s="24"/>
      <c r="VMM17" s="24"/>
      <c r="VMN17" s="24"/>
      <c r="VMO17" s="24"/>
      <c r="VMP17" s="24"/>
      <c r="VMQ17" s="24"/>
      <c r="VMR17" s="24"/>
      <c r="VMS17" s="24"/>
      <c r="VMT17" s="24"/>
      <c r="VMU17" s="24"/>
      <c r="VMV17" s="24"/>
      <c r="VMW17" s="24"/>
      <c r="VMX17" s="24"/>
      <c r="VMY17" s="24"/>
      <c r="VMZ17" s="24"/>
      <c r="VNA17" s="24"/>
      <c r="VNB17" s="24"/>
      <c r="VNC17" s="24"/>
      <c r="VND17" s="24"/>
      <c r="VNE17" s="24"/>
      <c r="VNF17" s="24"/>
      <c r="VNG17" s="24"/>
      <c r="VNH17" s="24"/>
      <c r="VNI17" s="24"/>
      <c r="VNJ17" s="24"/>
      <c r="VNK17" s="24"/>
      <c r="VNL17" s="24"/>
      <c r="VNM17" s="24"/>
      <c r="VNN17" s="24"/>
      <c r="VNO17" s="24"/>
      <c r="VNP17" s="24"/>
      <c r="VNQ17" s="24"/>
      <c r="VNR17" s="24"/>
      <c r="VNS17" s="24"/>
      <c r="VNT17" s="24"/>
      <c r="VNU17" s="24"/>
      <c r="VNV17" s="24"/>
      <c r="VNW17" s="24"/>
      <c r="VNX17" s="24"/>
      <c r="VNY17" s="24"/>
      <c r="VNZ17" s="24"/>
      <c r="VOA17" s="24"/>
      <c r="VOB17" s="24"/>
      <c r="VOC17" s="24"/>
      <c r="VOD17" s="24"/>
      <c r="VOE17" s="24"/>
      <c r="VOF17" s="24"/>
      <c r="VOG17" s="24"/>
      <c r="VOH17" s="24"/>
      <c r="VOI17" s="24"/>
      <c r="VOJ17" s="24"/>
      <c r="VOK17" s="24"/>
      <c r="VOL17" s="24"/>
      <c r="VOM17" s="24"/>
      <c r="VON17" s="24"/>
      <c r="VOO17" s="24"/>
      <c r="VOP17" s="24"/>
      <c r="VOQ17" s="24"/>
      <c r="VOR17" s="24"/>
      <c r="VOS17" s="24"/>
      <c r="VOT17" s="24"/>
      <c r="VOU17" s="24"/>
      <c r="VOV17" s="24"/>
      <c r="VOW17" s="24"/>
      <c r="VOX17" s="24"/>
      <c r="VOY17" s="24"/>
      <c r="VOZ17" s="24"/>
      <c r="VPA17" s="24"/>
      <c r="VPB17" s="24"/>
      <c r="VPC17" s="24"/>
      <c r="VPD17" s="24"/>
      <c r="VPE17" s="24"/>
      <c r="VPF17" s="24"/>
      <c r="VPG17" s="24"/>
      <c r="VPH17" s="24"/>
      <c r="VPI17" s="24"/>
      <c r="VPJ17" s="24"/>
      <c r="VPK17" s="24"/>
      <c r="VPL17" s="24"/>
      <c r="VPM17" s="24"/>
      <c r="VPN17" s="24"/>
      <c r="VPO17" s="24"/>
      <c r="VPP17" s="24"/>
      <c r="VPQ17" s="24"/>
      <c r="VPR17" s="24"/>
      <c r="VPS17" s="24"/>
      <c r="VPT17" s="24"/>
      <c r="VPU17" s="24"/>
      <c r="VPV17" s="24"/>
      <c r="VPW17" s="24"/>
      <c r="VPX17" s="24"/>
      <c r="VPY17" s="24"/>
      <c r="VPZ17" s="24"/>
      <c r="VQA17" s="24"/>
      <c r="VQB17" s="24"/>
      <c r="VQC17" s="24"/>
      <c r="VQD17" s="24"/>
      <c r="VQE17" s="24"/>
      <c r="VQF17" s="24"/>
      <c r="VQG17" s="24"/>
      <c r="VQH17" s="24"/>
      <c r="VQI17" s="24"/>
      <c r="VQJ17" s="24"/>
      <c r="VQK17" s="24"/>
      <c r="VQL17" s="24"/>
      <c r="VQM17" s="24"/>
      <c r="VQN17" s="24"/>
      <c r="VQO17" s="24"/>
      <c r="VQP17" s="24"/>
      <c r="VQQ17" s="24"/>
      <c r="VQR17" s="24"/>
      <c r="VQS17" s="24"/>
      <c r="VQT17" s="24"/>
      <c r="VQU17" s="24"/>
      <c r="VQV17" s="24"/>
      <c r="VQW17" s="24"/>
      <c r="VQX17" s="24"/>
      <c r="VQY17" s="24"/>
      <c r="VQZ17" s="24"/>
      <c r="VRA17" s="24"/>
      <c r="VRB17" s="24"/>
      <c r="VRC17" s="24"/>
      <c r="VRD17" s="24"/>
      <c r="VRE17" s="24"/>
      <c r="VRF17" s="24"/>
      <c r="VRG17" s="24"/>
      <c r="VRH17" s="24"/>
      <c r="VRI17" s="24"/>
      <c r="VRJ17" s="24"/>
      <c r="VRK17" s="24"/>
      <c r="VRL17" s="24"/>
      <c r="VRM17" s="24"/>
      <c r="VRN17" s="24"/>
      <c r="VRO17" s="24"/>
      <c r="VRP17" s="24"/>
      <c r="VRQ17" s="24"/>
      <c r="VRR17" s="24"/>
      <c r="VRS17" s="24"/>
      <c r="VRT17" s="24"/>
      <c r="VRU17" s="24"/>
      <c r="VRV17" s="24"/>
      <c r="VRW17" s="24"/>
      <c r="VRX17" s="24"/>
      <c r="VRY17" s="24"/>
      <c r="VRZ17" s="24"/>
      <c r="VSA17" s="24"/>
      <c r="VSB17" s="24"/>
      <c r="VSC17" s="24"/>
      <c r="VSD17" s="24"/>
      <c r="VSE17" s="24"/>
      <c r="VSF17" s="24"/>
      <c r="VSG17" s="24"/>
      <c r="VSH17" s="24"/>
      <c r="VSI17" s="24"/>
      <c r="VSJ17" s="24"/>
      <c r="VSK17" s="24"/>
      <c r="VSL17" s="24"/>
      <c r="VSM17" s="24"/>
      <c r="VSN17" s="24"/>
      <c r="VSO17" s="24"/>
      <c r="VSP17" s="24"/>
      <c r="VSQ17" s="24"/>
      <c r="VSR17" s="24"/>
      <c r="VSS17" s="24"/>
      <c r="VST17" s="24"/>
      <c r="VSU17" s="24"/>
      <c r="VSV17" s="24"/>
      <c r="VSW17" s="24"/>
      <c r="VSX17" s="24"/>
      <c r="VSY17" s="24"/>
      <c r="VSZ17" s="24"/>
      <c r="VTA17" s="24"/>
      <c r="VTB17" s="24"/>
      <c r="VTC17" s="24"/>
      <c r="VTD17" s="24"/>
      <c r="VTE17" s="24"/>
      <c r="VTF17" s="24"/>
      <c r="VTG17" s="24"/>
      <c r="VTH17" s="24"/>
      <c r="VTI17" s="24"/>
      <c r="VTJ17" s="24"/>
      <c r="VTK17" s="24"/>
      <c r="VTL17" s="24"/>
      <c r="VTM17" s="24"/>
      <c r="VTN17" s="24"/>
      <c r="VTO17" s="24"/>
      <c r="VTP17" s="24"/>
      <c r="VTQ17" s="24"/>
      <c r="VTR17" s="24"/>
      <c r="VTS17" s="24"/>
      <c r="VTT17" s="24"/>
      <c r="VTU17" s="24"/>
      <c r="VTV17" s="24"/>
      <c r="VTW17" s="24"/>
      <c r="VTX17" s="24"/>
      <c r="VTY17" s="24"/>
      <c r="VTZ17" s="24"/>
      <c r="VUA17" s="24"/>
      <c r="VUB17" s="24"/>
      <c r="VUC17" s="24"/>
      <c r="VUD17" s="24"/>
      <c r="VUE17" s="24"/>
      <c r="VUF17" s="24"/>
      <c r="VUG17" s="24"/>
      <c r="VUH17" s="24"/>
      <c r="VUI17" s="24"/>
      <c r="VUJ17" s="24"/>
      <c r="VUK17" s="24"/>
      <c r="VUL17" s="24"/>
      <c r="VUM17" s="24"/>
      <c r="VUN17" s="24"/>
      <c r="VUO17" s="24"/>
      <c r="VUP17" s="24"/>
      <c r="VUQ17" s="24"/>
      <c r="VUR17" s="24"/>
      <c r="VUS17" s="24"/>
      <c r="VUT17" s="24"/>
      <c r="VUU17" s="24"/>
      <c r="VUV17" s="24"/>
      <c r="VUW17" s="24"/>
      <c r="VUX17" s="24"/>
      <c r="VUY17" s="24"/>
      <c r="VUZ17" s="24"/>
      <c r="VVA17" s="24"/>
      <c r="VVB17" s="24"/>
      <c r="VVC17" s="24"/>
      <c r="VVD17" s="24"/>
      <c r="VVE17" s="24"/>
      <c r="VVF17" s="24"/>
      <c r="VVG17" s="24"/>
      <c r="VVH17" s="24"/>
      <c r="VVI17" s="24"/>
      <c r="VVJ17" s="24"/>
      <c r="VVK17" s="24"/>
      <c r="VVL17" s="24"/>
      <c r="VVM17" s="24"/>
      <c r="VVN17" s="24"/>
      <c r="VVO17" s="24"/>
      <c r="VVP17" s="24"/>
      <c r="VVQ17" s="24"/>
      <c r="VVR17" s="24"/>
      <c r="VVS17" s="24"/>
      <c r="VVT17" s="24"/>
      <c r="VVU17" s="24"/>
      <c r="VVV17" s="24"/>
      <c r="VVW17" s="24"/>
      <c r="VVX17" s="24"/>
      <c r="VVY17" s="24"/>
      <c r="VVZ17" s="24"/>
      <c r="VWA17" s="24"/>
      <c r="VWB17" s="24"/>
      <c r="VWC17" s="24"/>
      <c r="VWD17" s="24"/>
      <c r="VWE17" s="24"/>
      <c r="VWF17" s="24"/>
      <c r="VWG17" s="24"/>
      <c r="VWH17" s="24"/>
      <c r="VWI17" s="24"/>
      <c r="VWJ17" s="24"/>
      <c r="VWK17" s="24"/>
      <c r="VWL17" s="24"/>
      <c r="VWM17" s="24"/>
      <c r="VWN17" s="24"/>
      <c r="VWO17" s="24"/>
      <c r="VWP17" s="24"/>
      <c r="VWQ17" s="24"/>
      <c r="VWR17" s="24"/>
      <c r="VWS17" s="24"/>
      <c r="VWT17" s="24"/>
      <c r="VWU17" s="24"/>
      <c r="VWV17" s="24"/>
      <c r="VWW17" s="24"/>
      <c r="VWX17" s="24"/>
      <c r="VWY17" s="24"/>
      <c r="VWZ17" s="24"/>
      <c r="VXA17" s="24"/>
      <c r="VXB17" s="24"/>
      <c r="VXC17" s="24"/>
      <c r="VXD17" s="24"/>
      <c r="VXE17" s="24"/>
      <c r="VXF17" s="24"/>
      <c r="VXG17" s="24"/>
      <c r="VXH17" s="24"/>
      <c r="VXI17" s="24"/>
      <c r="VXJ17" s="24"/>
      <c r="VXK17" s="24"/>
      <c r="VXL17" s="24"/>
      <c r="VXM17" s="24"/>
      <c r="VXN17" s="24"/>
      <c r="VXO17" s="24"/>
      <c r="VXP17" s="24"/>
      <c r="VXQ17" s="24"/>
      <c r="VXR17" s="24"/>
      <c r="VXS17" s="24"/>
      <c r="VXT17" s="24"/>
      <c r="VXU17" s="24"/>
      <c r="VXV17" s="24"/>
      <c r="VXW17" s="24"/>
      <c r="VXX17" s="24"/>
      <c r="VXY17" s="24"/>
      <c r="VXZ17" s="24"/>
      <c r="VYA17" s="24"/>
      <c r="VYB17" s="24"/>
      <c r="VYC17" s="24"/>
      <c r="VYD17" s="24"/>
      <c r="VYE17" s="24"/>
      <c r="VYF17" s="24"/>
      <c r="VYG17" s="24"/>
      <c r="VYH17" s="24"/>
      <c r="VYI17" s="24"/>
      <c r="VYJ17" s="24"/>
      <c r="VYK17" s="24"/>
      <c r="VYL17" s="24"/>
      <c r="VYM17" s="24"/>
      <c r="VYN17" s="24"/>
      <c r="VYO17" s="24"/>
      <c r="VYP17" s="24"/>
      <c r="VYQ17" s="24"/>
      <c r="VYR17" s="24"/>
      <c r="VYS17" s="24"/>
      <c r="VYT17" s="24"/>
      <c r="VYU17" s="24"/>
      <c r="VYV17" s="24"/>
      <c r="VYW17" s="24"/>
      <c r="VYX17" s="24"/>
      <c r="VYY17" s="24"/>
      <c r="VYZ17" s="24"/>
      <c r="VZA17" s="24"/>
      <c r="VZB17" s="24"/>
      <c r="VZC17" s="24"/>
      <c r="VZD17" s="24"/>
      <c r="VZE17" s="24"/>
      <c r="VZF17" s="24"/>
      <c r="VZG17" s="24"/>
      <c r="VZH17" s="24"/>
      <c r="VZI17" s="24"/>
      <c r="VZJ17" s="24"/>
      <c r="VZK17" s="24"/>
      <c r="VZL17" s="24"/>
      <c r="VZM17" s="24"/>
      <c r="VZN17" s="24"/>
      <c r="VZO17" s="24"/>
      <c r="VZP17" s="24"/>
      <c r="VZQ17" s="24"/>
      <c r="VZR17" s="24"/>
      <c r="VZS17" s="24"/>
      <c r="VZT17" s="24"/>
      <c r="VZU17" s="24"/>
      <c r="VZV17" s="24"/>
      <c r="VZW17" s="24"/>
      <c r="VZX17" s="24"/>
      <c r="VZY17" s="24"/>
      <c r="VZZ17" s="24"/>
      <c r="WAA17" s="24"/>
      <c r="WAB17" s="24"/>
      <c r="WAC17" s="24"/>
      <c r="WAD17" s="24"/>
      <c r="WAE17" s="24"/>
      <c r="WAF17" s="24"/>
      <c r="WAG17" s="24"/>
      <c r="WAH17" s="24"/>
      <c r="WAI17" s="24"/>
      <c r="WAJ17" s="24"/>
      <c r="WAK17" s="24"/>
      <c r="WAL17" s="24"/>
      <c r="WAM17" s="24"/>
      <c r="WAN17" s="24"/>
      <c r="WAO17" s="24"/>
      <c r="WAP17" s="24"/>
      <c r="WAQ17" s="24"/>
      <c r="WAR17" s="24"/>
      <c r="WAS17" s="24"/>
      <c r="WAT17" s="24"/>
      <c r="WAU17" s="24"/>
      <c r="WAV17" s="24"/>
      <c r="WAW17" s="24"/>
      <c r="WAX17" s="24"/>
      <c r="WAY17" s="24"/>
      <c r="WAZ17" s="24"/>
      <c r="WBA17" s="24"/>
      <c r="WBB17" s="24"/>
      <c r="WBC17" s="24"/>
      <c r="WBD17" s="24"/>
      <c r="WBE17" s="24"/>
      <c r="WBF17" s="24"/>
      <c r="WBG17" s="24"/>
      <c r="WBH17" s="24"/>
      <c r="WBI17" s="24"/>
      <c r="WBJ17" s="24"/>
      <c r="WBK17" s="24"/>
      <c r="WBL17" s="24"/>
      <c r="WBM17" s="24"/>
      <c r="WBN17" s="24"/>
      <c r="WBO17" s="24"/>
      <c r="WBP17" s="24"/>
      <c r="WBQ17" s="24"/>
      <c r="WBR17" s="24"/>
      <c r="WBS17" s="24"/>
      <c r="WBT17" s="24"/>
      <c r="WBU17" s="24"/>
      <c r="WBV17" s="24"/>
      <c r="WBW17" s="24"/>
      <c r="WBX17" s="24"/>
      <c r="WBY17" s="24"/>
      <c r="WBZ17" s="24"/>
      <c r="WCA17" s="24"/>
      <c r="WCB17" s="24"/>
      <c r="WCC17" s="24"/>
      <c r="WCD17" s="24"/>
      <c r="WCE17" s="24"/>
      <c r="WCF17" s="24"/>
      <c r="WCG17" s="24"/>
      <c r="WCH17" s="24"/>
      <c r="WCI17" s="24"/>
      <c r="WCJ17" s="24"/>
      <c r="WCK17" s="24"/>
      <c r="WCL17" s="24"/>
      <c r="WCM17" s="24"/>
      <c r="WCN17" s="24"/>
      <c r="WCO17" s="24"/>
      <c r="WCP17" s="24"/>
      <c r="WCQ17" s="24"/>
      <c r="WCR17" s="24"/>
      <c r="WCS17" s="24"/>
      <c r="WCT17" s="24"/>
      <c r="WCU17" s="24"/>
      <c r="WCV17" s="24"/>
      <c r="WCW17" s="24"/>
      <c r="WCX17" s="24"/>
      <c r="WCY17" s="24"/>
      <c r="WCZ17" s="24"/>
      <c r="WDA17" s="24"/>
      <c r="WDB17" s="24"/>
      <c r="WDC17" s="24"/>
      <c r="WDD17" s="24"/>
      <c r="WDE17" s="24"/>
      <c r="WDF17" s="24"/>
      <c r="WDG17" s="24"/>
      <c r="WDH17" s="24"/>
      <c r="WDI17" s="24"/>
      <c r="WDJ17" s="24"/>
      <c r="WDK17" s="24"/>
      <c r="WDL17" s="24"/>
      <c r="WDM17" s="24"/>
      <c r="WDN17" s="24"/>
      <c r="WDO17" s="24"/>
      <c r="WDP17" s="24"/>
      <c r="WDQ17" s="24"/>
      <c r="WDR17" s="24"/>
      <c r="WDS17" s="24"/>
      <c r="WDT17" s="24"/>
      <c r="WDU17" s="24"/>
      <c r="WDV17" s="24"/>
      <c r="WDW17" s="24"/>
      <c r="WDX17" s="24"/>
      <c r="WDY17" s="24"/>
      <c r="WDZ17" s="24"/>
      <c r="WEA17" s="24"/>
      <c r="WEB17" s="24"/>
      <c r="WEC17" s="24"/>
      <c r="WED17" s="24"/>
      <c r="WEE17" s="24"/>
      <c r="WEF17" s="24"/>
      <c r="WEG17" s="24"/>
      <c r="WEH17" s="24"/>
      <c r="WEI17" s="24"/>
      <c r="WEJ17" s="24"/>
      <c r="WEK17" s="24"/>
      <c r="WEL17" s="24"/>
      <c r="WEM17" s="24"/>
      <c r="WEN17" s="24"/>
      <c r="WEO17" s="24"/>
      <c r="WEP17" s="24"/>
      <c r="WEQ17" s="24"/>
      <c r="WER17" s="24"/>
      <c r="WES17" s="24"/>
      <c r="WET17" s="24"/>
      <c r="WEU17" s="24"/>
      <c r="WEV17" s="24"/>
      <c r="WEW17" s="24"/>
      <c r="WEX17" s="24"/>
      <c r="WEY17" s="24"/>
      <c r="WEZ17" s="24"/>
      <c r="WFA17" s="24"/>
      <c r="WFB17" s="24"/>
      <c r="WFC17" s="24"/>
      <c r="WFD17" s="24"/>
      <c r="WFE17" s="24"/>
      <c r="WFF17" s="24"/>
      <c r="WFG17" s="24"/>
      <c r="WFH17" s="24"/>
      <c r="WFI17" s="24"/>
      <c r="WFJ17" s="24"/>
      <c r="WFK17" s="24"/>
      <c r="WFL17" s="24"/>
      <c r="WFM17" s="24"/>
      <c r="WFN17" s="24"/>
      <c r="WFO17" s="24"/>
      <c r="WFP17" s="24"/>
      <c r="WFQ17" s="24"/>
      <c r="WFR17" s="24"/>
      <c r="WFS17" s="24"/>
      <c r="WFT17" s="24"/>
      <c r="WFU17" s="24"/>
      <c r="WFV17" s="24"/>
      <c r="WFW17" s="24"/>
      <c r="WFX17" s="24"/>
      <c r="WFY17" s="24"/>
      <c r="WFZ17" s="24"/>
      <c r="WGA17" s="24"/>
      <c r="WGB17" s="24"/>
      <c r="WGC17" s="24"/>
      <c r="WGD17" s="24"/>
      <c r="WGE17" s="24"/>
      <c r="WGF17" s="24"/>
      <c r="WGG17" s="24"/>
      <c r="WGH17" s="24"/>
      <c r="WGI17" s="24"/>
      <c r="WGJ17" s="24"/>
      <c r="WGK17" s="24"/>
      <c r="WGL17" s="24"/>
      <c r="WGM17" s="24"/>
      <c r="WGN17" s="24"/>
      <c r="WGO17" s="24"/>
      <c r="WGP17" s="24"/>
      <c r="WGQ17" s="24"/>
      <c r="WGR17" s="24"/>
      <c r="WGS17" s="24"/>
      <c r="WGT17" s="24"/>
      <c r="WGU17" s="24"/>
      <c r="WGV17" s="24"/>
      <c r="WGW17" s="24"/>
      <c r="WGX17" s="24"/>
      <c r="WGY17" s="24"/>
      <c r="WGZ17" s="24"/>
      <c r="WHA17" s="24"/>
      <c r="WHB17" s="24"/>
      <c r="WHC17" s="24"/>
      <c r="WHD17" s="24"/>
      <c r="WHE17" s="24"/>
      <c r="WHF17" s="24"/>
      <c r="WHG17" s="24"/>
      <c r="WHH17" s="24"/>
      <c r="WHI17" s="24"/>
      <c r="WHJ17" s="24"/>
      <c r="WHK17" s="24"/>
      <c r="WHL17" s="24"/>
      <c r="WHM17" s="24"/>
      <c r="WHN17" s="24"/>
      <c r="WHO17" s="24"/>
      <c r="WHP17" s="24"/>
      <c r="WHQ17" s="24"/>
      <c r="WHR17" s="24"/>
      <c r="WHS17" s="24"/>
      <c r="WHT17" s="24"/>
      <c r="WHU17" s="24"/>
      <c r="WHV17" s="24"/>
      <c r="WHW17" s="24"/>
      <c r="WHX17" s="24"/>
      <c r="WHY17" s="24"/>
      <c r="WHZ17" s="24"/>
      <c r="WIA17" s="24"/>
      <c r="WIB17" s="24"/>
      <c r="WIC17" s="24"/>
      <c r="WID17" s="24"/>
      <c r="WIE17" s="24"/>
      <c r="WIF17" s="24"/>
      <c r="WIG17" s="24"/>
      <c r="WIH17" s="24"/>
      <c r="WII17" s="24"/>
      <c r="WIJ17" s="24"/>
      <c r="WIK17" s="24"/>
      <c r="WIL17" s="24"/>
      <c r="WIM17" s="24"/>
      <c r="WIN17" s="24"/>
      <c r="WIO17" s="24"/>
      <c r="WIP17" s="24"/>
      <c r="WIQ17" s="24"/>
      <c r="WIR17" s="24"/>
      <c r="WIS17" s="24"/>
      <c r="WIT17" s="24"/>
      <c r="WIU17" s="24"/>
      <c r="WIV17" s="24"/>
      <c r="WIW17" s="24"/>
      <c r="WIX17" s="24"/>
      <c r="WIY17" s="24"/>
      <c r="WIZ17" s="24"/>
      <c r="WJA17" s="24"/>
      <c r="WJB17" s="24"/>
      <c r="WJC17" s="24"/>
      <c r="WJD17" s="24"/>
      <c r="WJE17" s="24"/>
      <c r="WJF17" s="24"/>
      <c r="WJG17" s="24"/>
      <c r="WJH17" s="24"/>
      <c r="WJI17" s="24"/>
      <c r="WJJ17" s="24"/>
      <c r="WJK17" s="24"/>
      <c r="WJL17" s="24"/>
      <c r="WJM17" s="24"/>
      <c r="WJN17" s="24"/>
      <c r="WJO17" s="24"/>
      <c r="WJP17" s="24"/>
      <c r="WJQ17" s="24"/>
      <c r="WJR17" s="24"/>
      <c r="WJS17" s="24"/>
      <c r="WJT17" s="24"/>
      <c r="WJU17" s="24"/>
      <c r="WJV17" s="24"/>
      <c r="WJW17" s="24"/>
      <c r="WJX17" s="24"/>
      <c r="WJY17" s="24"/>
      <c r="WJZ17" s="24"/>
      <c r="WKA17" s="24"/>
      <c r="WKB17" s="24"/>
      <c r="WKC17" s="24"/>
      <c r="WKD17" s="24"/>
      <c r="WKE17" s="24"/>
      <c r="WKF17" s="24"/>
      <c r="WKG17" s="24"/>
      <c r="WKH17" s="24"/>
      <c r="WKI17" s="24"/>
      <c r="WKJ17" s="24"/>
      <c r="WKK17" s="24"/>
      <c r="WKL17" s="24"/>
      <c r="WKM17" s="24"/>
      <c r="WKN17" s="24"/>
      <c r="WKO17" s="24"/>
      <c r="WKP17" s="24"/>
      <c r="WKQ17" s="24"/>
      <c r="WKR17" s="24"/>
      <c r="WKS17" s="24"/>
      <c r="WKT17" s="24"/>
      <c r="WKU17" s="24"/>
      <c r="WKV17" s="24"/>
      <c r="WKW17" s="24"/>
      <c r="WKX17" s="24"/>
      <c r="WKY17" s="24"/>
      <c r="WKZ17" s="24"/>
      <c r="WLA17" s="24"/>
      <c r="WLB17" s="24"/>
      <c r="WLC17" s="24"/>
      <c r="WLD17" s="24"/>
      <c r="WLE17" s="24"/>
      <c r="WLF17" s="24"/>
      <c r="WLG17" s="24"/>
      <c r="WLH17" s="24"/>
      <c r="WLI17" s="24"/>
      <c r="WLJ17" s="24"/>
      <c r="WLK17" s="24"/>
      <c r="WLL17" s="24"/>
      <c r="WLM17" s="24"/>
      <c r="WLN17" s="24"/>
      <c r="WLO17" s="24"/>
      <c r="WLP17" s="24"/>
      <c r="WLQ17" s="24"/>
      <c r="WLR17" s="24"/>
      <c r="WLS17" s="24"/>
      <c r="WLT17" s="24"/>
      <c r="WLU17" s="24"/>
      <c r="WLV17" s="24"/>
      <c r="WLW17" s="24"/>
      <c r="WLX17" s="24"/>
      <c r="WLY17" s="24"/>
      <c r="WLZ17" s="24"/>
      <c r="WMA17" s="24"/>
      <c r="WMB17" s="24"/>
      <c r="WMC17" s="24"/>
      <c r="WMD17" s="24"/>
      <c r="WME17" s="24"/>
      <c r="WMF17" s="24"/>
      <c r="WMG17" s="24"/>
      <c r="WMH17" s="24"/>
      <c r="WMI17" s="24"/>
      <c r="WMJ17" s="24"/>
      <c r="WMK17" s="24"/>
      <c r="WML17" s="24"/>
      <c r="WMM17" s="24"/>
      <c r="WMN17" s="24"/>
      <c r="WMO17" s="24"/>
      <c r="WMP17" s="24"/>
      <c r="WMQ17" s="24"/>
      <c r="WMR17" s="24"/>
      <c r="WMS17" s="24"/>
      <c r="WMT17" s="24"/>
      <c r="WMU17" s="24"/>
      <c r="WMV17" s="24"/>
      <c r="WMW17" s="24"/>
      <c r="WMX17" s="24"/>
      <c r="WMY17" s="24"/>
      <c r="WMZ17" s="24"/>
      <c r="WNA17" s="24"/>
      <c r="WNB17" s="24"/>
      <c r="WNC17" s="24"/>
      <c r="WND17" s="24"/>
      <c r="WNE17" s="24"/>
      <c r="WNF17" s="24"/>
      <c r="WNG17" s="24"/>
      <c r="WNH17" s="24"/>
      <c r="WNI17" s="24"/>
      <c r="WNJ17" s="24"/>
      <c r="WNK17" s="24"/>
      <c r="WNL17" s="24"/>
      <c r="WNM17" s="24"/>
      <c r="WNN17" s="24"/>
      <c r="WNO17" s="24"/>
      <c r="WNP17" s="24"/>
      <c r="WNQ17" s="24"/>
      <c r="WNR17" s="24"/>
      <c r="WNS17" s="24"/>
      <c r="WNT17" s="24"/>
      <c r="WNU17" s="24"/>
      <c r="WNV17" s="24"/>
      <c r="WNW17" s="24"/>
      <c r="WNX17" s="24"/>
      <c r="WNY17" s="24"/>
      <c r="WNZ17" s="24"/>
      <c r="WOA17" s="24"/>
      <c r="WOB17" s="24"/>
      <c r="WOC17" s="24"/>
      <c r="WOD17" s="24"/>
      <c r="WOE17" s="24"/>
      <c r="WOF17" s="24"/>
      <c r="WOG17" s="24"/>
      <c r="WOH17" s="24"/>
      <c r="WOI17" s="24"/>
      <c r="WOJ17" s="24"/>
      <c r="WOK17" s="24"/>
      <c r="WOL17" s="24"/>
      <c r="WOM17" s="24"/>
      <c r="WON17" s="24"/>
      <c r="WOO17" s="24"/>
      <c r="WOP17" s="24"/>
      <c r="WOQ17" s="24"/>
      <c r="WOR17" s="24"/>
      <c r="WOS17" s="24"/>
      <c r="WOT17" s="24"/>
      <c r="WOU17" s="24"/>
      <c r="WOV17" s="24"/>
      <c r="WOW17" s="24"/>
      <c r="WOX17" s="24"/>
      <c r="WOY17" s="24"/>
      <c r="WOZ17" s="24"/>
      <c r="WPA17" s="24"/>
      <c r="WPB17" s="24"/>
      <c r="WPC17" s="24"/>
      <c r="WPD17" s="24"/>
      <c r="WPE17" s="24"/>
      <c r="WPF17" s="24"/>
      <c r="WPG17" s="24"/>
      <c r="WPH17" s="24"/>
      <c r="WPI17" s="24"/>
      <c r="WPJ17" s="24"/>
      <c r="WPK17" s="24"/>
      <c r="WPL17" s="24"/>
      <c r="WPM17" s="24"/>
      <c r="WPN17" s="24"/>
      <c r="WPO17" s="24"/>
      <c r="WPP17" s="24"/>
      <c r="WPQ17" s="24"/>
      <c r="WPR17" s="24"/>
      <c r="WPS17" s="24"/>
      <c r="WPT17" s="24"/>
      <c r="WPU17" s="24"/>
      <c r="WPV17" s="24"/>
      <c r="WPW17" s="24"/>
      <c r="WPX17" s="24"/>
      <c r="WPY17" s="24"/>
      <c r="WPZ17" s="24"/>
      <c r="WQA17" s="24"/>
      <c r="WQB17" s="24"/>
      <c r="WQC17" s="24"/>
      <c r="WQD17" s="24"/>
      <c r="WQE17" s="24"/>
      <c r="WQF17" s="24"/>
      <c r="WQG17" s="24"/>
      <c r="WQH17" s="24"/>
      <c r="WQI17" s="24"/>
      <c r="WQJ17" s="24"/>
      <c r="WQK17" s="24"/>
      <c r="WQL17" s="24"/>
      <c r="WQM17" s="24"/>
      <c r="WQN17" s="24"/>
      <c r="WQO17" s="24"/>
      <c r="WQP17" s="24"/>
      <c r="WQQ17" s="24"/>
      <c r="WQR17" s="24"/>
      <c r="WQS17" s="24"/>
      <c r="WQT17" s="24"/>
      <c r="WQU17" s="24"/>
      <c r="WQV17" s="24"/>
      <c r="WQW17" s="24"/>
      <c r="WQX17" s="24"/>
      <c r="WQY17" s="24"/>
      <c r="WQZ17" s="24"/>
      <c r="WRA17" s="24"/>
      <c r="WRB17" s="24"/>
      <c r="WRC17" s="24"/>
      <c r="WRD17" s="24"/>
      <c r="WRE17" s="24"/>
      <c r="WRF17" s="24"/>
      <c r="WRG17" s="24"/>
      <c r="WRH17" s="24"/>
      <c r="WRI17" s="24"/>
      <c r="WRJ17" s="24"/>
      <c r="WRK17" s="24"/>
      <c r="WRL17" s="24"/>
      <c r="WRM17" s="24"/>
      <c r="WRN17" s="24"/>
      <c r="WRO17" s="24"/>
      <c r="WRP17" s="24"/>
      <c r="WRQ17" s="24"/>
      <c r="WRR17" s="24"/>
      <c r="WRS17" s="24"/>
      <c r="WRT17" s="24"/>
      <c r="WRU17" s="24"/>
      <c r="WRV17" s="24"/>
      <c r="WRW17" s="24"/>
      <c r="WRX17" s="24"/>
      <c r="WRY17" s="24"/>
      <c r="WRZ17" s="24"/>
      <c r="WSA17" s="24"/>
      <c r="WSB17" s="24"/>
      <c r="WSC17" s="24"/>
      <c r="WSD17" s="24"/>
      <c r="WSE17" s="24"/>
      <c r="WSF17" s="24"/>
      <c r="WSG17" s="24"/>
      <c r="WSH17" s="24"/>
      <c r="WSI17" s="24"/>
      <c r="WSJ17" s="24"/>
      <c r="WSK17" s="24"/>
      <c r="WSL17" s="24"/>
      <c r="WSM17" s="24"/>
      <c r="WSN17" s="24"/>
      <c r="WSO17" s="24"/>
      <c r="WSP17" s="24"/>
      <c r="WSQ17" s="24"/>
      <c r="WSR17" s="24"/>
      <c r="WSS17" s="24"/>
      <c r="WST17" s="24"/>
      <c r="WSU17" s="24"/>
      <c r="WSV17" s="24"/>
      <c r="WSW17" s="24"/>
      <c r="WSX17" s="24"/>
      <c r="WSY17" s="24"/>
      <c r="WSZ17" s="24"/>
      <c r="WTA17" s="24"/>
      <c r="WTB17" s="24"/>
      <c r="WTC17" s="24"/>
      <c r="WTD17" s="24"/>
      <c r="WTE17" s="24"/>
      <c r="WTF17" s="24"/>
      <c r="WTG17" s="24"/>
      <c r="WTH17" s="24"/>
      <c r="WTI17" s="24"/>
      <c r="WTJ17" s="24"/>
      <c r="WTK17" s="24"/>
      <c r="WTL17" s="24"/>
      <c r="WTM17" s="24"/>
      <c r="WTN17" s="24"/>
      <c r="WTO17" s="24"/>
      <c r="WTP17" s="24"/>
      <c r="WTQ17" s="24"/>
      <c r="WTR17" s="24"/>
      <c r="WTS17" s="24"/>
      <c r="WTT17" s="24"/>
      <c r="WTU17" s="24"/>
      <c r="WTV17" s="24"/>
      <c r="WTW17" s="24"/>
      <c r="WTX17" s="24"/>
      <c r="WTY17" s="24"/>
      <c r="WTZ17" s="24"/>
      <c r="WUA17" s="24"/>
      <c r="WUB17" s="24"/>
      <c r="WUC17" s="24"/>
      <c r="WUD17" s="24"/>
      <c r="WUE17" s="24"/>
      <c r="WUF17" s="24"/>
      <c r="WUG17" s="24"/>
      <c r="WUH17" s="24"/>
      <c r="WUI17" s="24"/>
      <c r="WUJ17" s="24"/>
      <c r="WUK17" s="24"/>
      <c r="WUL17" s="24"/>
      <c r="WUM17" s="24"/>
      <c r="WUN17" s="24"/>
      <c r="WUO17" s="24"/>
      <c r="WUP17" s="24"/>
      <c r="WUQ17" s="24"/>
      <c r="WUR17" s="24"/>
      <c r="WUS17" s="24"/>
      <c r="WUT17" s="24"/>
      <c r="WUU17" s="24"/>
      <c r="WUV17" s="24"/>
      <c r="WUW17" s="24"/>
      <c r="WUX17" s="24"/>
      <c r="WUY17" s="24"/>
      <c r="WUZ17" s="24"/>
      <c r="WVA17" s="24"/>
      <c r="WVB17" s="24"/>
      <c r="WVC17" s="24"/>
      <c r="WVD17" s="24"/>
      <c r="WVE17" s="24"/>
      <c r="WVF17" s="24"/>
      <c r="WVG17" s="24"/>
      <c r="WVH17" s="24"/>
      <c r="WVI17" s="24"/>
      <c r="WVJ17" s="24"/>
      <c r="WVK17" s="24"/>
      <c r="WVL17" s="24"/>
      <c r="WVM17" s="24"/>
      <c r="WVN17" s="24"/>
      <c r="WVO17" s="24"/>
      <c r="WVP17" s="24"/>
      <c r="WVQ17" s="24"/>
      <c r="WVR17" s="24"/>
      <c r="WVS17" s="24"/>
      <c r="WVT17" s="24"/>
      <c r="WVU17" s="24"/>
      <c r="WVV17" s="24"/>
      <c r="WVW17" s="24"/>
      <c r="WVX17" s="24"/>
      <c r="WVY17" s="24"/>
      <c r="WVZ17" s="24"/>
      <c r="WWA17" s="24"/>
      <c r="WWB17" s="24"/>
      <c r="WWC17" s="24"/>
      <c r="WWD17" s="24"/>
      <c r="WWE17" s="24"/>
      <c r="WWF17" s="24"/>
      <c r="WWG17" s="24"/>
      <c r="WWH17" s="24"/>
      <c r="WWI17" s="24"/>
      <c r="WWJ17" s="24"/>
      <c r="WWK17" s="24"/>
      <c r="WWL17" s="24"/>
      <c r="WWM17" s="24"/>
      <c r="WWN17" s="24"/>
      <c r="WWO17" s="24"/>
      <c r="WWP17" s="24"/>
      <c r="WWQ17" s="24"/>
      <c r="WWR17" s="24"/>
      <c r="WWS17" s="24"/>
      <c r="WWT17" s="24"/>
      <c r="WWU17" s="24"/>
      <c r="WWV17" s="24"/>
      <c r="WWW17" s="24"/>
      <c r="WWX17" s="24"/>
      <c r="WWY17" s="24"/>
      <c r="WWZ17" s="24"/>
      <c r="WXA17" s="24"/>
      <c r="WXB17" s="24"/>
      <c r="WXC17" s="24"/>
      <c r="WXD17" s="24"/>
      <c r="WXE17" s="24"/>
      <c r="WXF17" s="24"/>
      <c r="WXG17" s="24"/>
      <c r="WXH17" s="24"/>
      <c r="WXI17" s="24"/>
      <c r="WXJ17" s="24"/>
      <c r="WXK17" s="24"/>
      <c r="WXL17" s="24"/>
      <c r="WXM17" s="24"/>
      <c r="WXN17" s="24"/>
      <c r="WXO17" s="24"/>
      <c r="WXP17" s="24"/>
      <c r="WXQ17" s="24"/>
      <c r="WXR17" s="24"/>
      <c r="WXS17" s="24"/>
      <c r="WXT17" s="24"/>
      <c r="WXU17" s="24"/>
      <c r="WXV17" s="24"/>
      <c r="WXW17" s="24"/>
      <c r="WXX17" s="24"/>
      <c r="WXY17" s="24"/>
      <c r="WXZ17" s="24"/>
      <c r="WYA17" s="24"/>
      <c r="WYB17" s="24"/>
      <c r="WYC17" s="24"/>
      <c r="WYD17" s="24"/>
      <c r="WYE17" s="24"/>
      <c r="WYF17" s="24"/>
      <c r="WYG17" s="24"/>
      <c r="WYH17" s="24"/>
      <c r="WYI17" s="24"/>
      <c r="WYJ17" s="24"/>
      <c r="WYK17" s="24"/>
      <c r="WYL17" s="24"/>
      <c r="WYM17" s="24"/>
      <c r="WYN17" s="24"/>
      <c r="WYO17" s="24"/>
      <c r="WYP17" s="24"/>
      <c r="WYQ17" s="24"/>
      <c r="WYR17" s="24"/>
      <c r="WYS17" s="24"/>
      <c r="WYT17" s="24"/>
      <c r="WYU17" s="24"/>
      <c r="WYV17" s="24"/>
      <c r="WYW17" s="24"/>
      <c r="WYX17" s="24"/>
      <c r="WYY17" s="24"/>
      <c r="WYZ17" s="24"/>
      <c r="WZA17" s="24"/>
      <c r="WZB17" s="24"/>
      <c r="WZC17" s="24"/>
      <c r="WZD17" s="24"/>
      <c r="WZE17" s="24"/>
      <c r="WZF17" s="24"/>
      <c r="WZG17" s="24"/>
      <c r="WZH17" s="24"/>
      <c r="WZI17" s="24"/>
      <c r="WZJ17" s="24"/>
      <c r="WZK17" s="24"/>
      <c r="WZL17" s="24"/>
      <c r="WZM17" s="24"/>
      <c r="WZN17" s="24"/>
      <c r="WZO17" s="24"/>
      <c r="WZP17" s="24"/>
      <c r="WZQ17" s="24"/>
      <c r="WZR17" s="24"/>
      <c r="WZS17" s="24"/>
      <c r="WZT17" s="24"/>
      <c r="WZU17" s="24"/>
      <c r="WZV17" s="24"/>
      <c r="WZW17" s="24"/>
      <c r="WZX17" s="24"/>
      <c r="WZY17" s="24"/>
      <c r="WZZ17" s="24"/>
      <c r="XAA17" s="24"/>
      <c r="XAB17" s="24"/>
      <c r="XAC17" s="24"/>
      <c r="XAD17" s="24"/>
      <c r="XAE17" s="24"/>
      <c r="XAF17" s="24"/>
      <c r="XAG17" s="24"/>
      <c r="XAH17" s="24"/>
      <c r="XAI17" s="24"/>
      <c r="XAJ17" s="24"/>
      <c r="XAK17" s="24"/>
      <c r="XAL17" s="24"/>
      <c r="XAM17" s="24"/>
      <c r="XAN17" s="24"/>
      <c r="XAO17" s="24"/>
      <c r="XAP17" s="24"/>
      <c r="XAQ17" s="24"/>
      <c r="XAR17" s="24"/>
      <c r="XAS17" s="24"/>
      <c r="XAT17" s="24"/>
      <c r="XAU17" s="24"/>
      <c r="XAV17" s="24"/>
      <c r="XAW17" s="24"/>
      <c r="XAX17" s="24"/>
      <c r="XAY17" s="24"/>
      <c r="XAZ17" s="24"/>
      <c r="XBA17" s="24"/>
      <c r="XBB17" s="24"/>
      <c r="XBC17" s="24"/>
      <c r="XBD17" s="24"/>
      <c r="XBE17" s="24"/>
      <c r="XBF17" s="24"/>
      <c r="XBG17" s="24"/>
      <c r="XBH17" s="24"/>
      <c r="XBI17" s="24"/>
      <c r="XBJ17" s="24"/>
      <c r="XBK17" s="24"/>
      <c r="XBL17" s="24"/>
      <c r="XBM17" s="24"/>
      <c r="XBN17" s="24"/>
      <c r="XBO17" s="24"/>
      <c r="XBP17" s="24"/>
      <c r="XBQ17" s="24"/>
      <c r="XBR17" s="24"/>
      <c r="XBS17" s="24"/>
      <c r="XBT17" s="24"/>
      <c r="XBU17" s="24"/>
      <c r="XBV17" s="24"/>
      <c r="XBW17" s="24"/>
      <c r="XBX17" s="24"/>
      <c r="XBY17" s="24"/>
      <c r="XBZ17" s="24"/>
      <c r="XCA17" s="24"/>
      <c r="XCB17" s="24"/>
      <c r="XCC17" s="24"/>
      <c r="XCD17" s="24"/>
      <c r="XCE17" s="24"/>
      <c r="XCF17" s="24"/>
      <c r="XCG17" s="24"/>
      <c r="XCH17" s="24"/>
      <c r="XCI17" s="24"/>
      <c r="XCJ17" s="24"/>
      <c r="XCK17" s="24"/>
      <c r="XCL17" s="24"/>
      <c r="XCM17" s="24"/>
      <c r="XCN17" s="24"/>
      <c r="XCO17" s="24"/>
      <c r="XCP17" s="24"/>
      <c r="XCQ17" s="24"/>
      <c r="XCR17" s="24"/>
      <c r="XCS17" s="24"/>
      <c r="XCT17" s="24"/>
      <c r="XCU17" s="24"/>
      <c r="XCV17" s="24"/>
      <c r="XCW17" s="24"/>
      <c r="XCX17" s="24"/>
      <c r="XCY17" s="24"/>
      <c r="XCZ17" s="24"/>
      <c r="XDA17" s="24"/>
      <c r="XDB17" s="24"/>
      <c r="XDC17" s="24"/>
      <c r="XDD17" s="24"/>
      <c r="XDE17" s="24"/>
      <c r="XDF17" s="24"/>
      <c r="XDG17" s="24"/>
      <c r="XDH17" s="24"/>
      <c r="XDI17" s="24"/>
      <c r="XDJ17" s="24"/>
      <c r="XDK17" s="24"/>
      <c r="XDL17" s="24"/>
      <c r="XDM17" s="24"/>
      <c r="XDN17" s="24"/>
      <c r="XDO17" s="24"/>
      <c r="XDP17" s="24"/>
      <c r="XDQ17" s="24"/>
      <c r="XDR17" s="24"/>
      <c r="XDS17" s="24"/>
      <c r="XDT17" s="24"/>
      <c r="XDU17" s="24"/>
      <c r="XDV17" s="24"/>
      <c r="XDW17" s="24"/>
      <c r="XDX17" s="24"/>
      <c r="XDY17" s="24"/>
      <c r="XDZ17" s="24"/>
      <c r="XEA17" s="24"/>
      <c r="XEB17" s="24"/>
      <c r="XEC17" s="24"/>
      <c r="XED17" s="24"/>
      <c r="XEE17" s="24"/>
      <c r="XEF17" s="24"/>
      <c r="XEG17" s="24"/>
      <c r="XEH17" s="24"/>
      <c r="XEI17" s="24"/>
      <c r="XEJ17" s="24"/>
      <c r="XEK17" s="24"/>
      <c r="XEL17" s="24"/>
      <c r="XEM17" s="24"/>
      <c r="XEN17" s="24"/>
      <c r="XEO17" s="24"/>
      <c r="XEP17" s="24"/>
      <c r="XEQ17" s="24"/>
      <c r="XER17" s="24"/>
      <c r="XES17" s="24"/>
      <c r="XET17" s="24"/>
      <c r="XEU17" s="24"/>
      <c r="XEV17" s="24"/>
      <c r="XEW17" s="24"/>
      <c r="XEX17" s="24"/>
      <c r="XEY17" s="24"/>
      <c r="XEZ17" s="24"/>
      <c r="XFA17" s="24"/>
      <c r="XFB17" s="24"/>
      <c r="XFC17" s="24"/>
      <c r="XFD17" s="24"/>
    </row>
    <row r="18" spans="1:16384" s="24" customFormat="1" x14ac:dyDescent="0.25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  <c r="AMK18"/>
      <c r="AML18"/>
      <c r="AMM18"/>
      <c r="AMN18"/>
      <c r="AMO18"/>
      <c r="AMP18"/>
      <c r="AMQ18"/>
      <c r="AMR18"/>
      <c r="AMS18"/>
      <c r="AMT18"/>
      <c r="AMU18"/>
      <c r="AMV18"/>
      <c r="AMW18"/>
      <c r="AMX18"/>
      <c r="AMY18"/>
      <c r="AMZ18"/>
      <c r="ANA18"/>
      <c r="ANB18"/>
      <c r="ANC18"/>
      <c r="AND18"/>
      <c r="ANE18"/>
      <c r="ANF18"/>
      <c r="ANG18"/>
      <c r="ANH18"/>
      <c r="ANI18"/>
      <c r="ANJ18"/>
      <c r="ANK18"/>
      <c r="ANL18"/>
      <c r="ANM18"/>
      <c r="ANN18"/>
      <c r="ANO18"/>
      <c r="ANP18"/>
      <c r="ANQ18"/>
      <c r="ANR18"/>
      <c r="ANS18"/>
      <c r="ANT18"/>
      <c r="ANU18"/>
      <c r="ANV18"/>
      <c r="ANW18"/>
      <c r="ANX18"/>
      <c r="ANY18"/>
      <c r="ANZ18"/>
      <c r="AOA18"/>
      <c r="AOB18"/>
      <c r="AOC18"/>
      <c r="AOD18"/>
      <c r="AOE18"/>
      <c r="AOF18"/>
      <c r="AOG18"/>
      <c r="AOH18"/>
      <c r="AOI18"/>
      <c r="AOJ18"/>
      <c r="AOK18"/>
      <c r="AOL18"/>
      <c r="AOM18"/>
      <c r="AON18"/>
      <c r="AOO18"/>
      <c r="AOP18"/>
      <c r="AOQ18"/>
      <c r="AOR18"/>
      <c r="AOS18"/>
      <c r="AOT18"/>
      <c r="AOU18"/>
      <c r="AOV18"/>
      <c r="AOW18"/>
      <c r="AOX18"/>
      <c r="AOY18"/>
      <c r="AOZ18"/>
      <c r="APA18"/>
      <c r="APB18"/>
      <c r="APC18"/>
      <c r="APD18"/>
      <c r="APE18"/>
      <c r="APF18"/>
      <c r="APG18"/>
      <c r="APH18"/>
      <c r="API18"/>
      <c r="APJ18"/>
      <c r="APK18"/>
      <c r="APL18"/>
      <c r="APM18"/>
      <c r="APN18"/>
      <c r="APO18"/>
      <c r="APP18"/>
      <c r="APQ18"/>
      <c r="APR18"/>
      <c r="APS18"/>
      <c r="APT18"/>
      <c r="APU18"/>
      <c r="APV18"/>
      <c r="APW18"/>
      <c r="APX18"/>
      <c r="APY18"/>
      <c r="APZ18"/>
      <c r="AQA18"/>
      <c r="AQB18"/>
      <c r="AQC18"/>
      <c r="AQD18"/>
      <c r="AQE18"/>
      <c r="AQF18"/>
      <c r="AQG18"/>
      <c r="AQH18"/>
      <c r="AQI18"/>
      <c r="AQJ18"/>
      <c r="AQK18"/>
      <c r="AQL18"/>
      <c r="AQM18"/>
      <c r="AQN18"/>
      <c r="AQO18"/>
      <c r="AQP18"/>
      <c r="AQQ18"/>
      <c r="AQR18"/>
      <c r="AQS18"/>
      <c r="AQT18"/>
      <c r="AQU18"/>
      <c r="AQV18"/>
      <c r="AQW18"/>
      <c r="AQX18"/>
      <c r="AQY18"/>
      <c r="AQZ18"/>
      <c r="ARA18"/>
      <c r="ARB18"/>
      <c r="ARC18"/>
      <c r="ARD18"/>
      <c r="ARE18"/>
      <c r="ARF18"/>
      <c r="ARG18"/>
      <c r="ARH18"/>
      <c r="ARI18"/>
      <c r="ARJ18"/>
      <c r="ARK18"/>
      <c r="ARL18"/>
      <c r="ARM18"/>
      <c r="ARN18"/>
      <c r="ARO18"/>
      <c r="ARP18"/>
      <c r="ARQ18"/>
      <c r="ARR18"/>
      <c r="ARS18"/>
      <c r="ART18"/>
      <c r="ARU18"/>
      <c r="ARV18"/>
      <c r="ARW18"/>
      <c r="ARX18"/>
      <c r="ARY18"/>
      <c r="ARZ18"/>
      <c r="ASA18"/>
      <c r="ASB18"/>
      <c r="ASC18"/>
      <c r="ASD18"/>
      <c r="ASE18"/>
      <c r="ASF18"/>
      <c r="ASG18"/>
      <c r="ASH18"/>
      <c r="ASI18"/>
      <c r="ASJ18"/>
      <c r="ASK18"/>
      <c r="ASL18"/>
      <c r="ASM18"/>
      <c r="ASN18"/>
      <c r="ASO18"/>
      <c r="ASP18"/>
      <c r="ASQ18"/>
      <c r="ASR18"/>
      <c r="ASS18"/>
      <c r="AST18"/>
      <c r="ASU18"/>
      <c r="ASV18"/>
      <c r="ASW18"/>
      <c r="ASX18"/>
      <c r="ASY18"/>
      <c r="ASZ18"/>
      <c r="ATA18"/>
      <c r="ATB18"/>
      <c r="ATC18"/>
      <c r="ATD18"/>
      <c r="ATE18"/>
      <c r="ATF18"/>
      <c r="ATG18"/>
      <c r="ATH18"/>
      <c r="ATI18"/>
      <c r="ATJ18"/>
      <c r="ATK18"/>
      <c r="ATL18"/>
      <c r="ATM18"/>
      <c r="ATN18"/>
      <c r="ATO18"/>
      <c r="ATP18"/>
      <c r="ATQ18"/>
      <c r="ATR18"/>
      <c r="ATS18"/>
      <c r="ATT18"/>
      <c r="ATU18"/>
      <c r="ATV18"/>
      <c r="ATW18"/>
      <c r="ATX18"/>
      <c r="ATY18"/>
      <c r="ATZ18"/>
      <c r="AUA18"/>
      <c r="AUB18"/>
      <c r="AUC18"/>
      <c r="AUD18"/>
      <c r="AUE18"/>
      <c r="AUF18"/>
      <c r="AUG18"/>
      <c r="AUH18"/>
      <c r="AUI18"/>
      <c r="AUJ18"/>
      <c r="AUK18"/>
      <c r="AUL18"/>
      <c r="AUM18"/>
      <c r="AUN18"/>
      <c r="AUO18"/>
      <c r="AUP18"/>
      <c r="AUQ18"/>
      <c r="AUR18"/>
      <c r="AUS18"/>
      <c r="AUT18"/>
      <c r="AUU18"/>
      <c r="AUV18"/>
      <c r="AUW18"/>
      <c r="AUX18"/>
      <c r="AUY18"/>
      <c r="AUZ18"/>
      <c r="AVA18"/>
      <c r="AVB18"/>
      <c r="AVC18"/>
      <c r="AVD18"/>
      <c r="AVE18"/>
      <c r="AVF18"/>
      <c r="AVG18"/>
      <c r="AVH18"/>
      <c r="AVI18"/>
      <c r="AVJ18"/>
      <c r="AVK18"/>
      <c r="AVL18"/>
      <c r="AVM18"/>
      <c r="AVN18"/>
      <c r="AVO18"/>
      <c r="AVP18"/>
      <c r="AVQ18"/>
      <c r="AVR18"/>
      <c r="AVS18"/>
      <c r="AVT18"/>
      <c r="AVU18"/>
      <c r="AVV18"/>
      <c r="AVW18"/>
      <c r="AVX18"/>
      <c r="AVY18"/>
      <c r="AVZ18"/>
      <c r="AWA18"/>
      <c r="AWB18"/>
      <c r="AWC18"/>
      <c r="AWD18"/>
      <c r="AWE18"/>
      <c r="AWF18"/>
      <c r="AWG18"/>
      <c r="AWH18"/>
      <c r="AWI18"/>
      <c r="AWJ18"/>
      <c r="AWK18"/>
      <c r="AWL18"/>
      <c r="AWM18"/>
      <c r="AWN18"/>
      <c r="AWO18"/>
      <c r="AWP18"/>
      <c r="AWQ18"/>
      <c r="AWR18"/>
      <c r="AWS18"/>
      <c r="AWT18"/>
      <c r="AWU18"/>
      <c r="AWV18"/>
      <c r="AWW18"/>
      <c r="AWX18"/>
      <c r="AWY18"/>
      <c r="AWZ18"/>
      <c r="AXA18"/>
      <c r="AXB18"/>
      <c r="AXC18"/>
      <c r="AXD18"/>
      <c r="AXE18"/>
      <c r="AXF18"/>
      <c r="AXG18"/>
      <c r="AXH18"/>
      <c r="AXI18"/>
      <c r="AXJ18"/>
      <c r="AXK18"/>
      <c r="AXL18"/>
      <c r="AXM18"/>
      <c r="AXN18"/>
      <c r="AXO18"/>
      <c r="AXP18"/>
      <c r="AXQ18"/>
      <c r="AXR18"/>
      <c r="AXS18"/>
      <c r="AXT18"/>
      <c r="AXU18"/>
      <c r="AXV18"/>
      <c r="AXW18"/>
      <c r="AXX18"/>
      <c r="AXY18"/>
      <c r="AXZ18"/>
      <c r="AYA18"/>
      <c r="AYB18"/>
      <c r="AYC18"/>
      <c r="AYD18"/>
      <c r="AYE18"/>
      <c r="AYF18"/>
      <c r="AYG18"/>
      <c r="AYH18"/>
      <c r="AYI18"/>
      <c r="AYJ18"/>
      <c r="AYK18"/>
      <c r="AYL18"/>
      <c r="AYM18"/>
      <c r="AYN18"/>
      <c r="AYO18"/>
      <c r="AYP18"/>
      <c r="AYQ18"/>
      <c r="AYR18"/>
      <c r="AYS18"/>
      <c r="AYT18"/>
      <c r="AYU18"/>
      <c r="AYV18"/>
      <c r="AYW18"/>
      <c r="AYX18"/>
      <c r="AYY18"/>
      <c r="AYZ18"/>
      <c r="AZA18"/>
      <c r="AZB18"/>
      <c r="AZC18"/>
      <c r="AZD18"/>
      <c r="AZE18"/>
      <c r="AZF18"/>
      <c r="AZG18"/>
      <c r="AZH18"/>
      <c r="AZI18"/>
      <c r="AZJ18"/>
      <c r="AZK18"/>
      <c r="AZL18"/>
      <c r="AZM18"/>
      <c r="AZN18"/>
      <c r="AZO18"/>
      <c r="AZP18"/>
      <c r="AZQ18"/>
      <c r="AZR18"/>
      <c r="AZS18"/>
      <c r="AZT18"/>
      <c r="AZU18"/>
      <c r="AZV18"/>
      <c r="AZW18"/>
      <c r="AZX18"/>
      <c r="AZY18"/>
      <c r="AZZ18"/>
      <c r="BAA18"/>
      <c r="BAB18"/>
      <c r="BAC18"/>
      <c r="BAD18"/>
      <c r="BAE18"/>
      <c r="BAF18"/>
      <c r="BAG18"/>
      <c r="BAH18"/>
      <c r="BAI18"/>
      <c r="BAJ18"/>
      <c r="BAK18"/>
      <c r="BAL18"/>
      <c r="BAM18"/>
      <c r="BAN18"/>
      <c r="BAO18"/>
      <c r="BAP18"/>
      <c r="BAQ18"/>
      <c r="BAR18"/>
      <c r="BAS18"/>
      <c r="BAT18"/>
      <c r="BAU18"/>
      <c r="BAV18"/>
      <c r="BAW18"/>
      <c r="BAX18"/>
      <c r="BAY18"/>
      <c r="BAZ18"/>
      <c r="BBA18"/>
      <c r="BBB18"/>
      <c r="BBC18"/>
      <c r="BBD18"/>
      <c r="BBE18"/>
      <c r="BBF18"/>
      <c r="BBG18"/>
      <c r="BBH18"/>
      <c r="BBI18"/>
      <c r="BBJ18"/>
      <c r="BBK18"/>
      <c r="BBL18"/>
      <c r="BBM18"/>
      <c r="BBN18"/>
      <c r="BBO18"/>
      <c r="BBP18"/>
      <c r="BBQ18"/>
      <c r="BBR18"/>
      <c r="BBS18"/>
      <c r="BBT18"/>
      <c r="BBU18"/>
      <c r="BBV18"/>
      <c r="BBW18"/>
      <c r="BBX18"/>
      <c r="BBY18"/>
      <c r="BBZ18"/>
      <c r="BCA18"/>
      <c r="BCB18"/>
      <c r="BCC18"/>
      <c r="BCD18"/>
      <c r="BCE18"/>
      <c r="BCF18"/>
      <c r="BCG18"/>
      <c r="BCH18"/>
      <c r="BCI18"/>
      <c r="BCJ18"/>
      <c r="BCK18"/>
      <c r="BCL18"/>
      <c r="BCM18"/>
      <c r="BCN18"/>
      <c r="BCO18"/>
      <c r="BCP18"/>
      <c r="BCQ18"/>
      <c r="BCR18"/>
      <c r="BCS18"/>
      <c r="BCT18"/>
      <c r="BCU18"/>
      <c r="BCV18"/>
      <c r="BCW18"/>
      <c r="BCX18"/>
      <c r="BCY18"/>
      <c r="BCZ18"/>
      <c r="BDA18"/>
      <c r="BDB18"/>
      <c r="BDC18"/>
      <c r="BDD18"/>
      <c r="BDE18"/>
      <c r="BDF18"/>
      <c r="BDG18"/>
      <c r="BDH18"/>
      <c r="BDI18"/>
      <c r="BDJ18"/>
      <c r="BDK18"/>
      <c r="BDL18"/>
      <c r="BDM18"/>
      <c r="BDN18"/>
      <c r="BDO18"/>
      <c r="BDP18"/>
      <c r="BDQ18"/>
      <c r="BDR18"/>
      <c r="BDS18"/>
      <c r="BDT18"/>
      <c r="BDU18"/>
      <c r="BDV18"/>
      <c r="BDW18"/>
      <c r="BDX18"/>
      <c r="BDY18"/>
      <c r="BDZ18"/>
      <c r="BEA18"/>
      <c r="BEB18"/>
      <c r="BEC18"/>
      <c r="BED18"/>
      <c r="BEE18"/>
      <c r="BEF18"/>
      <c r="BEG18"/>
      <c r="BEH18"/>
      <c r="BEI18"/>
      <c r="BEJ18"/>
      <c r="BEK18"/>
      <c r="BEL18"/>
      <c r="BEM18"/>
      <c r="BEN18"/>
      <c r="BEO18"/>
      <c r="BEP18"/>
      <c r="BEQ18"/>
      <c r="BER18"/>
      <c r="BES18"/>
      <c r="BET18"/>
      <c r="BEU18"/>
      <c r="BEV18"/>
      <c r="BEW18"/>
      <c r="BEX18"/>
      <c r="BEY18"/>
      <c r="BEZ18"/>
      <c r="BFA18"/>
      <c r="BFB18"/>
      <c r="BFC18"/>
      <c r="BFD18"/>
      <c r="BFE18"/>
      <c r="BFF18"/>
      <c r="BFG18"/>
      <c r="BFH18"/>
      <c r="BFI18"/>
      <c r="BFJ18"/>
      <c r="BFK18"/>
      <c r="BFL18"/>
      <c r="BFM18"/>
      <c r="BFN18"/>
      <c r="BFO18"/>
      <c r="BFP18"/>
      <c r="BFQ18"/>
      <c r="BFR18"/>
      <c r="BFS18"/>
      <c r="BFT18"/>
      <c r="BFU18"/>
      <c r="BFV18"/>
      <c r="BFW18"/>
      <c r="BFX18"/>
      <c r="BFY18"/>
      <c r="BFZ18"/>
      <c r="BGA18"/>
      <c r="BGB18"/>
      <c r="BGC18"/>
      <c r="BGD18"/>
      <c r="BGE18"/>
      <c r="BGF18"/>
      <c r="BGG18"/>
      <c r="BGH18"/>
      <c r="BGI18"/>
      <c r="BGJ18"/>
      <c r="BGK18"/>
      <c r="BGL18"/>
      <c r="BGM18"/>
      <c r="BGN18"/>
      <c r="BGO18"/>
      <c r="BGP18"/>
      <c r="BGQ18"/>
      <c r="BGR18"/>
      <c r="BGS18"/>
      <c r="BGT18"/>
      <c r="BGU18"/>
      <c r="BGV18"/>
      <c r="BGW18"/>
      <c r="BGX18"/>
      <c r="BGY18"/>
      <c r="BGZ18"/>
      <c r="BHA18"/>
      <c r="BHB18"/>
      <c r="BHC18"/>
      <c r="BHD18"/>
      <c r="BHE18"/>
      <c r="BHF18"/>
      <c r="BHG18"/>
      <c r="BHH18"/>
      <c r="BHI18"/>
      <c r="BHJ18"/>
      <c r="BHK18"/>
      <c r="BHL18"/>
      <c r="BHM18"/>
      <c r="BHN18"/>
      <c r="BHO18"/>
      <c r="BHP18"/>
      <c r="BHQ18"/>
      <c r="BHR18"/>
      <c r="BHS18"/>
      <c r="BHT18"/>
      <c r="BHU18"/>
      <c r="BHV18"/>
      <c r="BHW18"/>
      <c r="BHX18"/>
      <c r="BHY18"/>
      <c r="BHZ18"/>
      <c r="BIA18"/>
      <c r="BIB18"/>
      <c r="BIC18"/>
      <c r="BID18"/>
      <c r="BIE18"/>
      <c r="BIF18"/>
      <c r="BIG18"/>
      <c r="BIH18"/>
      <c r="BII18"/>
      <c r="BIJ18"/>
      <c r="BIK18"/>
      <c r="BIL18"/>
      <c r="BIM18"/>
      <c r="BIN18"/>
      <c r="BIO18"/>
      <c r="BIP18"/>
      <c r="BIQ18"/>
      <c r="BIR18"/>
      <c r="BIS18"/>
      <c r="BIT18"/>
      <c r="BIU18"/>
      <c r="BIV18"/>
      <c r="BIW18"/>
      <c r="BIX18"/>
      <c r="BIY18"/>
      <c r="BIZ18"/>
      <c r="BJA18"/>
      <c r="BJB18"/>
      <c r="BJC18"/>
      <c r="BJD18"/>
      <c r="BJE18"/>
      <c r="BJF18"/>
      <c r="BJG18"/>
      <c r="BJH18"/>
      <c r="BJI18"/>
      <c r="BJJ18"/>
      <c r="BJK18"/>
      <c r="BJL18"/>
      <c r="BJM18"/>
      <c r="BJN18"/>
      <c r="BJO18"/>
      <c r="BJP18"/>
      <c r="BJQ18"/>
      <c r="BJR18"/>
      <c r="BJS18"/>
      <c r="BJT18"/>
      <c r="BJU18"/>
      <c r="BJV18"/>
      <c r="BJW18"/>
      <c r="BJX18"/>
      <c r="BJY18"/>
      <c r="BJZ18"/>
      <c r="BKA18"/>
      <c r="BKB18"/>
      <c r="BKC18"/>
      <c r="BKD18"/>
      <c r="BKE18"/>
      <c r="BKF18"/>
      <c r="BKG18"/>
      <c r="BKH18"/>
      <c r="BKI18"/>
      <c r="BKJ18"/>
      <c r="BKK18"/>
      <c r="BKL18"/>
      <c r="BKM18"/>
      <c r="BKN18"/>
      <c r="BKO18"/>
      <c r="BKP18"/>
      <c r="BKQ18"/>
      <c r="BKR18"/>
      <c r="BKS18"/>
      <c r="BKT18"/>
      <c r="BKU18"/>
      <c r="BKV18"/>
      <c r="BKW18"/>
      <c r="BKX18"/>
      <c r="BKY18"/>
      <c r="BKZ18"/>
      <c r="BLA18"/>
      <c r="BLB18"/>
      <c r="BLC18"/>
      <c r="BLD18"/>
      <c r="BLE18"/>
      <c r="BLF18"/>
      <c r="BLG18"/>
      <c r="BLH18"/>
      <c r="BLI18"/>
      <c r="BLJ18"/>
      <c r="BLK18"/>
      <c r="BLL18"/>
      <c r="BLM18"/>
      <c r="BLN18"/>
      <c r="BLO18"/>
      <c r="BLP18"/>
      <c r="BLQ18"/>
      <c r="BLR18"/>
      <c r="BLS18"/>
      <c r="BLT18"/>
      <c r="BLU18"/>
      <c r="BLV18"/>
      <c r="BLW18"/>
      <c r="BLX18"/>
      <c r="BLY18"/>
      <c r="BLZ18"/>
      <c r="BMA18"/>
      <c r="BMB18"/>
      <c r="BMC18"/>
      <c r="BMD18"/>
      <c r="BME18"/>
      <c r="BMF18"/>
      <c r="BMG18"/>
      <c r="BMH18"/>
      <c r="BMI18"/>
      <c r="BMJ18"/>
      <c r="BMK18"/>
      <c r="BML18"/>
      <c r="BMM18"/>
      <c r="BMN18"/>
      <c r="BMO18"/>
      <c r="BMP18"/>
      <c r="BMQ18"/>
      <c r="BMR18"/>
      <c r="BMS18"/>
      <c r="BMT18"/>
      <c r="BMU18"/>
      <c r="BMV18"/>
      <c r="BMW18"/>
      <c r="BMX18"/>
      <c r="BMY18"/>
      <c r="BMZ18"/>
      <c r="BNA18"/>
      <c r="BNB18"/>
      <c r="BNC18"/>
      <c r="BND18"/>
      <c r="BNE18"/>
      <c r="BNF18"/>
      <c r="BNG18"/>
      <c r="BNH18"/>
      <c r="BNI18"/>
      <c r="BNJ18"/>
      <c r="BNK18"/>
      <c r="BNL18"/>
      <c r="BNM18"/>
      <c r="BNN18"/>
      <c r="BNO18"/>
      <c r="BNP18"/>
      <c r="BNQ18"/>
      <c r="BNR18"/>
      <c r="BNS18"/>
      <c r="BNT18"/>
      <c r="BNU18"/>
      <c r="BNV18"/>
      <c r="BNW18"/>
      <c r="BNX18"/>
      <c r="BNY18"/>
      <c r="BNZ18"/>
      <c r="BOA18"/>
      <c r="BOB18"/>
      <c r="BOC18"/>
      <c r="BOD18"/>
      <c r="BOE18"/>
      <c r="BOF18"/>
      <c r="BOG18"/>
      <c r="BOH18"/>
      <c r="BOI18"/>
      <c r="BOJ18"/>
      <c r="BOK18"/>
      <c r="BOL18"/>
      <c r="BOM18"/>
      <c r="BON18"/>
      <c r="BOO18"/>
      <c r="BOP18"/>
      <c r="BOQ18"/>
      <c r="BOR18"/>
      <c r="BOS18"/>
      <c r="BOT18"/>
      <c r="BOU18"/>
      <c r="BOV18"/>
      <c r="BOW18"/>
      <c r="BOX18"/>
      <c r="BOY18"/>
      <c r="BOZ18"/>
      <c r="BPA18"/>
      <c r="BPB18"/>
      <c r="BPC18"/>
      <c r="BPD18"/>
      <c r="BPE18"/>
      <c r="BPF18"/>
      <c r="BPG18"/>
      <c r="BPH18"/>
      <c r="BPI18"/>
      <c r="BPJ18"/>
      <c r="BPK18"/>
      <c r="BPL18"/>
      <c r="BPM18"/>
      <c r="BPN18"/>
      <c r="BPO18"/>
      <c r="BPP18"/>
      <c r="BPQ18"/>
      <c r="BPR18"/>
      <c r="BPS18"/>
      <c r="BPT18"/>
      <c r="BPU18"/>
      <c r="BPV18"/>
      <c r="BPW18"/>
      <c r="BPX18"/>
      <c r="BPY18"/>
      <c r="BPZ18"/>
      <c r="BQA18"/>
      <c r="BQB18"/>
      <c r="BQC18"/>
      <c r="BQD18"/>
      <c r="BQE18"/>
      <c r="BQF18"/>
      <c r="BQG18"/>
      <c r="BQH18"/>
      <c r="BQI18"/>
      <c r="BQJ18"/>
      <c r="BQK18"/>
      <c r="BQL18"/>
      <c r="BQM18"/>
      <c r="BQN18"/>
      <c r="BQO18"/>
      <c r="BQP18"/>
      <c r="BQQ18"/>
      <c r="BQR18"/>
      <c r="BQS18"/>
      <c r="BQT18"/>
      <c r="BQU18"/>
      <c r="BQV18"/>
      <c r="BQW18"/>
      <c r="BQX18"/>
      <c r="BQY18"/>
      <c r="BQZ18"/>
      <c r="BRA18"/>
      <c r="BRB18"/>
      <c r="BRC18"/>
      <c r="BRD18"/>
      <c r="BRE18"/>
      <c r="BRF18"/>
      <c r="BRG18"/>
      <c r="BRH18"/>
      <c r="BRI18"/>
      <c r="BRJ18"/>
      <c r="BRK18"/>
      <c r="BRL18"/>
      <c r="BRM18"/>
      <c r="BRN18"/>
      <c r="BRO18"/>
      <c r="BRP18"/>
      <c r="BRQ18"/>
      <c r="BRR18"/>
      <c r="BRS18"/>
      <c r="BRT18"/>
      <c r="BRU18"/>
      <c r="BRV18"/>
      <c r="BRW18"/>
      <c r="BRX18"/>
      <c r="BRY18"/>
      <c r="BRZ18"/>
      <c r="BSA18"/>
      <c r="BSB18"/>
      <c r="BSC18"/>
      <c r="BSD18"/>
      <c r="BSE18"/>
      <c r="BSF18"/>
      <c r="BSG18"/>
      <c r="BSH18"/>
      <c r="BSI18"/>
      <c r="BSJ18"/>
      <c r="BSK18"/>
      <c r="BSL18"/>
      <c r="BSM18"/>
      <c r="BSN18"/>
      <c r="BSO18"/>
      <c r="BSP18"/>
      <c r="BSQ18"/>
      <c r="BSR18"/>
      <c r="BSS18"/>
      <c r="BST18"/>
      <c r="BSU18"/>
      <c r="BSV18"/>
      <c r="BSW18"/>
      <c r="BSX18"/>
      <c r="BSY18"/>
      <c r="BSZ18"/>
      <c r="BTA18"/>
      <c r="BTB18"/>
      <c r="BTC18"/>
      <c r="BTD18"/>
      <c r="BTE18"/>
      <c r="BTF18"/>
      <c r="BTG18"/>
      <c r="BTH18"/>
      <c r="BTI18"/>
      <c r="BTJ18"/>
      <c r="BTK18"/>
      <c r="BTL18"/>
      <c r="BTM18"/>
      <c r="BTN18"/>
      <c r="BTO18"/>
      <c r="BTP18"/>
      <c r="BTQ18"/>
      <c r="BTR18"/>
      <c r="BTS18"/>
      <c r="BTT18"/>
      <c r="BTU18"/>
      <c r="BTV18"/>
      <c r="BTW18"/>
      <c r="BTX18"/>
      <c r="BTY18"/>
      <c r="BTZ18"/>
      <c r="BUA18"/>
      <c r="BUB18"/>
      <c r="BUC18"/>
      <c r="BUD18"/>
      <c r="BUE18"/>
      <c r="BUF18"/>
      <c r="BUG18"/>
      <c r="BUH18"/>
      <c r="BUI18"/>
      <c r="BUJ18"/>
      <c r="BUK18"/>
      <c r="BUL18"/>
      <c r="BUM18"/>
      <c r="BUN18"/>
      <c r="BUO18"/>
      <c r="BUP18"/>
      <c r="BUQ18"/>
      <c r="BUR18"/>
      <c r="BUS18"/>
      <c r="BUT18"/>
      <c r="BUU18"/>
      <c r="BUV18"/>
      <c r="BUW18"/>
      <c r="BUX18"/>
      <c r="BUY18"/>
      <c r="BUZ18"/>
      <c r="BVA18"/>
      <c r="BVB18"/>
      <c r="BVC18"/>
      <c r="BVD18"/>
      <c r="BVE18"/>
      <c r="BVF18"/>
      <c r="BVG18"/>
      <c r="BVH18"/>
      <c r="BVI18"/>
      <c r="BVJ18"/>
      <c r="BVK18"/>
      <c r="BVL18"/>
      <c r="BVM18"/>
      <c r="BVN18"/>
      <c r="BVO18"/>
      <c r="BVP18"/>
      <c r="BVQ18"/>
      <c r="BVR18"/>
      <c r="BVS18"/>
      <c r="BVT18"/>
      <c r="BVU18"/>
      <c r="BVV18"/>
      <c r="BVW18"/>
      <c r="BVX18"/>
      <c r="BVY18"/>
      <c r="BVZ18"/>
      <c r="BWA18"/>
      <c r="BWB18"/>
      <c r="BWC18"/>
      <c r="BWD18"/>
      <c r="BWE18"/>
      <c r="BWF18"/>
      <c r="BWG18"/>
      <c r="BWH18"/>
      <c r="BWI18"/>
      <c r="BWJ18"/>
      <c r="BWK18"/>
      <c r="BWL18"/>
      <c r="BWM18"/>
      <c r="BWN18"/>
      <c r="BWO18"/>
      <c r="BWP18"/>
      <c r="BWQ18"/>
      <c r="BWR18"/>
      <c r="BWS18"/>
      <c r="BWT18"/>
      <c r="BWU18"/>
      <c r="BWV18"/>
      <c r="BWW18"/>
      <c r="BWX18"/>
      <c r="BWY18"/>
      <c r="BWZ18"/>
      <c r="BXA18"/>
      <c r="BXB18"/>
      <c r="BXC18"/>
      <c r="BXD18"/>
      <c r="BXE18"/>
      <c r="BXF18"/>
      <c r="BXG18"/>
      <c r="BXH18"/>
      <c r="BXI18"/>
      <c r="BXJ18"/>
      <c r="BXK18"/>
      <c r="BXL18"/>
      <c r="BXM18"/>
      <c r="BXN18"/>
      <c r="BXO18"/>
      <c r="BXP18"/>
      <c r="BXQ18"/>
      <c r="BXR18"/>
      <c r="BXS18"/>
      <c r="BXT18"/>
      <c r="BXU18"/>
      <c r="BXV18"/>
      <c r="BXW18"/>
      <c r="BXX18"/>
      <c r="BXY18"/>
      <c r="BXZ18"/>
      <c r="BYA18"/>
      <c r="BYB18"/>
      <c r="BYC18"/>
      <c r="BYD18"/>
      <c r="BYE18"/>
      <c r="BYF18"/>
      <c r="BYG18"/>
      <c r="BYH18"/>
      <c r="BYI18"/>
      <c r="BYJ18"/>
      <c r="BYK18"/>
      <c r="BYL18"/>
      <c r="BYM18"/>
      <c r="BYN18"/>
      <c r="BYO18"/>
      <c r="BYP18"/>
      <c r="BYQ18"/>
      <c r="BYR18"/>
      <c r="BYS18"/>
      <c r="BYT18"/>
      <c r="BYU18"/>
      <c r="BYV18"/>
      <c r="BYW18"/>
      <c r="BYX18"/>
      <c r="BYY18"/>
      <c r="BYZ18"/>
      <c r="BZA18"/>
      <c r="BZB18"/>
      <c r="BZC18"/>
      <c r="BZD18"/>
      <c r="BZE18"/>
      <c r="BZF18"/>
      <c r="BZG18"/>
      <c r="BZH18"/>
      <c r="BZI18"/>
      <c r="BZJ18"/>
      <c r="BZK18"/>
      <c r="BZL18"/>
      <c r="BZM18"/>
      <c r="BZN18"/>
      <c r="BZO18"/>
      <c r="BZP18"/>
      <c r="BZQ18"/>
      <c r="BZR18"/>
      <c r="BZS18"/>
      <c r="BZT18"/>
      <c r="BZU18"/>
      <c r="BZV18"/>
      <c r="BZW18"/>
      <c r="BZX18"/>
      <c r="BZY18"/>
      <c r="BZZ18"/>
      <c r="CAA18"/>
      <c r="CAB18"/>
      <c r="CAC18"/>
      <c r="CAD18"/>
      <c r="CAE18"/>
      <c r="CAF18"/>
      <c r="CAG18"/>
      <c r="CAH18"/>
      <c r="CAI18"/>
      <c r="CAJ18"/>
      <c r="CAK18"/>
      <c r="CAL18"/>
      <c r="CAM18"/>
      <c r="CAN18"/>
      <c r="CAO18"/>
      <c r="CAP18"/>
      <c r="CAQ18"/>
      <c r="CAR18"/>
      <c r="CAS18"/>
      <c r="CAT18"/>
      <c r="CAU18"/>
      <c r="CAV18"/>
      <c r="CAW18"/>
      <c r="CAX18"/>
      <c r="CAY18"/>
      <c r="CAZ18"/>
      <c r="CBA18"/>
      <c r="CBB18"/>
      <c r="CBC18"/>
      <c r="CBD18"/>
      <c r="CBE18"/>
      <c r="CBF18"/>
      <c r="CBG18"/>
      <c r="CBH18"/>
      <c r="CBI18"/>
      <c r="CBJ18"/>
      <c r="CBK18"/>
      <c r="CBL18"/>
      <c r="CBM18"/>
      <c r="CBN18"/>
      <c r="CBO18"/>
      <c r="CBP18"/>
      <c r="CBQ18"/>
      <c r="CBR18"/>
      <c r="CBS18"/>
      <c r="CBT18"/>
      <c r="CBU18"/>
      <c r="CBV18"/>
      <c r="CBW18"/>
      <c r="CBX18"/>
      <c r="CBY18"/>
      <c r="CBZ18"/>
      <c r="CCA18"/>
      <c r="CCB18"/>
      <c r="CCC18"/>
      <c r="CCD18"/>
      <c r="CCE18"/>
      <c r="CCF18"/>
      <c r="CCG18"/>
      <c r="CCH18"/>
      <c r="CCI18"/>
      <c r="CCJ18"/>
      <c r="CCK18"/>
      <c r="CCL18"/>
      <c r="CCM18"/>
      <c r="CCN18"/>
      <c r="CCO18"/>
      <c r="CCP18"/>
      <c r="CCQ18"/>
      <c r="CCR18"/>
      <c r="CCS18"/>
      <c r="CCT18"/>
      <c r="CCU18"/>
      <c r="CCV18"/>
      <c r="CCW18"/>
      <c r="CCX18"/>
      <c r="CCY18"/>
      <c r="CCZ18"/>
      <c r="CDA18"/>
      <c r="CDB18"/>
      <c r="CDC18"/>
      <c r="CDD18"/>
      <c r="CDE18"/>
      <c r="CDF18"/>
      <c r="CDG18"/>
      <c r="CDH18"/>
      <c r="CDI18"/>
      <c r="CDJ18"/>
      <c r="CDK18"/>
      <c r="CDL18"/>
      <c r="CDM18"/>
      <c r="CDN18"/>
      <c r="CDO18"/>
      <c r="CDP18"/>
      <c r="CDQ18"/>
      <c r="CDR18"/>
      <c r="CDS18"/>
      <c r="CDT18"/>
      <c r="CDU18"/>
      <c r="CDV18"/>
      <c r="CDW18"/>
      <c r="CDX18"/>
      <c r="CDY18"/>
      <c r="CDZ18"/>
      <c r="CEA18"/>
      <c r="CEB18"/>
      <c r="CEC18"/>
      <c r="CED18"/>
      <c r="CEE18"/>
      <c r="CEF18"/>
      <c r="CEG18"/>
      <c r="CEH18"/>
      <c r="CEI18"/>
      <c r="CEJ18"/>
      <c r="CEK18"/>
      <c r="CEL18"/>
      <c r="CEM18"/>
      <c r="CEN18"/>
      <c r="CEO18"/>
      <c r="CEP18"/>
      <c r="CEQ18"/>
      <c r="CER18"/>
      <c r="CES18"/>
      <c r="CET18"/>
      <c r="CEU18"/>
      <c r="CEV18"/>
      <c r="CEW18"/>
      <c r="CEX18"/>
      <c r="CEY18"/>
      <c r="CEZ18"/>
      <c r="CFA18"/>
      <c r="CFB18"/>
      <c r="CFC18"/>
      <c r="CFD18"/>
      <c r="CFE18"/>
      <c r="CFF18"/>
      <c r="CFG18"/>
      <c r="CFH18"/>
      <c r="CFI18"/>
      <c r="CFJ18"/>
      <c r="CFK18"/>
      <c r="CFL18"/>
      <c r="CFM18"/>
      <c r="CFN18"/>
      <c r="CFO18"/>
      <c r="CFP18"/>
      <c r="CFQ18"/>
      <c r="CFR18"/>
      <c r="CFS18"/>
      <c r="CFT18"/>
      <c r="CFU18"/>
      <c r="CFV18"/>
      <c r="CFW18"/>
      <c r="CFX18"/>
      <c r="CFY18"/>
      <c r="CFZ18"/>
      <c r="CGA18"/>
      <c r="CGB18"/>
      <c r="CGC18"/>
      <c r="CGD18"/>
      <c r="CGE18"/>
      <c r="CGF18"/>
      <c r="CGG18"/>
      <c r="CGH18"/>
      <c r="CGI18"/>
      <c r="CGJ18"/>
      <c r="CGK18"/>
      <c r="CGL18"/>
      <c r="CGM18"/>
      <c r="CGN18"/>
      <c r="CGO18"/>
      <c r="CGP18"/>
      <c r="CGQ18"/>
      <c r="CGR18"/>
      <c r="CGS18"/>
      <c r="CGT18"/>
      <c r="CGU18"/>
      <c r="CGV18"/>
      <c r="CGW18"/>
      <c r="CGX18"/>
      <c r="CGY18"/>
      <c r="CGZ18"/>
      <c r="CHA18"/>
      <c r="CHB18"/>
      <c r="CHC18"/>
      <c r="CHD18"/>
      <c r="CHE18"/>
      <c r="CHF18"/>
      <c r="CHG18"/>
      <c r="CHH18"/>
      <c r="CHI18"/>
      <c r="CHJ18"/>
      <c r="CHK18"/>
      <c r="CHL18"/>
      <c r="CHM18"/>
      <c r="CHN18"/>
      <c r="CHO18"/>
      <c r="CHP18"/>
      <c r="CHQ18"/>
      <c r="CHR18"/>
      <c r="CHS18"/>
      <c r="CHT18"/>
      <c r="CHU18"/>
      <c r="CHV18"/>
      <c r="CHW18"/>
      <c r="CHX18"/>
      <c r="CHY18"/>
      <c r="CHZ18"/>
      <c r="CIA18"/>
      <c r="CIB18"/>
      <c r="CIC18"/>
      <c r="CID18"/>
      <c r="CIE18"/>
      <c r="CIF18"/>
      <c r="CIG18"/>
      <c r="CIH18"/>
      <c r="CII18"/>
      <c r="CIJ18"/>
      <c r="CIK18"/>
      <c r="CIL18"/>
      <c r="CIM18"/>
      <c r="CIN18"/>
      <c r="CIO18"/>
      <c r="CIP18"/>
      <c r="CIQ18"/>
      <c r="CIR18"/>
      <c r="CIS18"/>
      <c r="CIT18"/>
      <c r="CIU18"/>
      <c r="CIV18"/>
      <c r="CIW18"/>
      <c r="CIX18"/>
      <c r="CIY18"/>
      <c r="CIZ18"/>
      <c r="CJA18"/>
      <c r="CJB18"/>
      <c r="CJC18"/>
      <c r="CJD18"/>
      <c r="CJE18"/>
      <c r="CJF18"/>
      <c r="CJG18"/>
      <c r="CJH18"/>
      <c r="CJI18"/>
      <c r="CJJ18"/>
      <c r="CJK18"/>
      <c r="CJL18"/>
      <c r="CJM18"/>
      <c r="CJN18"/>
      <c r="CJO18"/>
      <c r="CJP18"/>
      <c r="CJQ18"/>
      <c r="CJR18"/>
      <c r="CJS18"/>
      <c r="CJT18"/>
      <c r="CJU18"/>
      <c r="CJV18"/>
      <c r="CJW18"/>
      <c r="CJX18"/>
      <c r="CJY18"/>
      <c r="CJZ18"/>
      <c r="CKA18"/>
      <c r="CKB18"/>
      <c r="CKC18"/>
      <c r="CKD18"/>
      <c r="CKE18"/>
      <c r="CKF18"/>
      <c r="CKG18"/>
      <c r="CKH18"/>
      <c r="CKI18"/>
      <c r="CKJ18"/>
      <c r="CKK18"/>
      <c r="CKL18"/>
      <c r="CKM18"/>
      <c r="CKN18"/>
      <c r="CKO18"/>
      <c r="CKP18"/>
      <c r="CKQ18"/>
      <c r="CKR18"/>
      <c r="CKS18"/>
      <c r="CKT18"/>
      <c r="CKU18"/>
      <c r="CKV18"/>
      <c r="CKW18"/>
      <c r="CKX18"/>
      <c r="CKY18"/>
      <c r="CKZ18"/>
      <c r="CLA18"/>
      <c r="CLB18"/>
      <c r="CLC18"/>
      <c r="CLD18"/>
      <c r="CLE18"/>
      <c r="CLF18"/>
      <c r="CLG18"/>
      <c r="CLH18"/>
      <c r="CLI18"/>
      <c r="CLJ18"/>
      <c r="CLK18"/>
      <c r="CLL18"/>
      <c r="CLM18"/>
      <c r="CLN18"/>
      <c r="CLO18"/>
      <c r="CLP18"/>
      <c r="CLQ18"/>
      <c r="CLR18"/>
      <c r="CLS18"/>
      <c r="CLT18"/>
      <c r="CLU18"/>
      <c r="CLV18"/>
      <c r="CLW18"/>
      <c r="CLX18"/>
      <c r="CLY18"/>
      <c r="CLZ18"/>
      <c r="CMA18"/>
      <c r="CMB18"/>
      <c r="CMC18"/>
      <c r="CMD18"/>
      <c r="CME18"/>
      <c r="CMF18"/>
      <c r="CMG18"/>
      <c r="CMH18"/>
      <c r="CMI18"/>
      <c r="CMJ18"/>
      <c r="CMK18"/>
      <c r="CML18"/>
      <c r="CMM18"/>
      <c r="CMN18"/>
      <c r="CMO18"/>
      <c r="CMP18"/>
      <c r="CMQ18"/>
      <c r="CMR18"/>
      <c r="CMS18"/>
      <c r="CMT18"/>
      <c r="CMU18"/>
      <c r="CMV18"/>
      <c r="CMW18"/>
      <c r="CMX18"/>
      <c r="CMY18"/>
      <c r="CMZ18"/>
      <c r="CNA18"/>
      <c r="CNB18"/>
      <c r="CNC18"/>
      <c r="CND18"/>
      <c r="CNE18"/>
      <c r="CNF18"/>
      <c r="CNG18"/>
      <c r="CNH18"/>
      <c r="CNI18"/>
      <c r="CNJ18"/>
      <c r="CNK18"/>
      <c r="CNL18"/>
      <c r="CNM18"/>
      <c r="CNN18"/>
      <c r="CNO18"/>
      <c r="CNP18"/>
      <c r="CNQ18"/>
      <c r="CNR18"/>
      <c r="CNS18"/>
      <c r="CNT18"/>
      <c r="CNU18"/>
      <c r="CNV18"/>
      <c r="CNW18"/>
      <c r="CNX18"/>
      <c r="CNY18"/>
      <c r="CNZ18"/>
      <c r="COA18"/>
      <c r="COB18"/>
      <c r="COC18"/>
      <c r="COD18"/>
      <c r="COE18"/>
      <c r="COF18"/>
      <c r="COG18"/>
      <c r="COH18"/>
      <c r="COI18"/>
      <c r="COJ18"/>
      <c r="COK18"/>
      <c r="COL18"/>
      <c r="COM18"/>
      <c r="CON18"/>
      <c r="COO18"/>
      <c r="COP18"/>
      <c r="COQ18"/>
      <c r="COR18"/>
      <c r="COS18"/>
      <c r="COT18"/>
      <c r="COU18"/>
      <c r="COV18"/>
      <c r="COW18"/>
      <c r="COX18"/>
      <c r="COY18"/>
      <c r="COZ18"/>
      <c r="CPA18"/>
      <c r="CPB18"/>
      <c r="CPC18"/>
      <c r="CPD18"/>
      <c r="CPE18"/>
      <c r="CPF18"/>
      <c r="CPG18"/>
      <c r="CPH18"/>
      <c r="CPI18"/>
      <c r="CPJ18"/>
      <c r="CPK18"/>
      <c r="CPL18"/>
      <c r="CPM18"/>
      <c r="CPN18"/>
      <c r="CPO18"/>
      <c r="CPP18"/>
      <c r="CPQ18"/>
      <c r="CPR18"/>
      <c r="CPS18"/>
      <c r="CPT18"/>
      <c r="CPU18"/>
      <c r="CPV18"/>
      <c r="CPW18"/>
      <c r="CPX18"/>
      <c r="CPY18"/>
      <c r="CPZ18"/>
      <c r="CQA18"/>
      <c r="CQB18"/>
      <c r="CQC18"/>
      <c r="CQD18"/>
      <c r="CQE18"/>
      <c r="CQF18"/>
      <c r="CQG18"/>
      <c r="CQH18"/>
      <c r="CQI18"/>
      <c r="CQJ18"/>
      <c r="CQK18"/>
      <c r="CQL18"/>
      <c r="CQM18"/>
      <c r="CQN18"/>
      <c r="CQO18"/>
      <c r="CQP18"/>
      <c r="CQQ18"/>
      <c r="CQR18"/>
      <c r="CQS18"/>
      <c r="CQT18"/>
      <c r="CQU18"/>
      <c r="CQV18"/>
      <c r="CQW18"/>
      <c r="CQX18"/>
      <c r="CQY18"/>
      <c r="CQZ18"/>
      <c r="CRA18"/>
      <c r="CRB18"/>
      <c r="CRC18"/>
      <c r="CRD18"/>
      <c r="CRE18"/>
      <c r="CRF18"/>
      <c r="CRG18"/>
      <c r="CRH18"/>
      <c r="CRI18"/>
      <c r="CRJ18"/>
      <c r="CRK18"/>
      <c r="CRL18"/>
      <c r="CRM18"/>
      <c r="CRN18"/>
      <c r="CRO18"/>
      <c r="CRP18"/>
      <c r="CRQ18"/>
      <c r="CRR18"/>
      <c r="CRS18"/>
      <c r="CRT18"/>
      <c r="CRU18"/>
      <c r="CRV18"/>
      <c r="CRW18"/>
      <c r="CRX18"/>
      <c r="CRY18"/>
      <c r="CRZ18"/>
      <c r="CSA18"/>
      <c r="CSB18"/>
      <c r="CSC18"/>
      <c r="CSD18"/>
      <c r="CSE18"/>
      <c r="CSF18"/>
      <c r="CSG18"/>
      <c r="CSH18"/>
      <c r="CSI18"/>
      <c r="CSJ18"/>
      <c r="CSK18"/>
      <c r="CSL18"/>
      <c r="CSM18"/>
      <c r="CSN18"/>
      <c r="CSO18"/>
      <c r="CSP18"/>
      <c r="CSQ18"/>
      <c r="CSR18"/>
      <c r="CSS18"/>
      <c r="CST18"/>
      <c r="CSU18"/>
      <c r="CSV18"/>
      <c r="CSW18"/>
      <c r="CSX18"/>
      <c r="CSY18"/>
      <c r="CSZ18"/>
      <c r="CTA18"/>
      <c r="CTB18"/>
      <c r="CTC18"/>
      <c r="CTD18"/>
      <c r="CTE18"/>
      <c r="CTF18"/>
      <c r="CTG18"/>
      <c r="CTH18"/>
      <c r="CTI18"/>
      <c r="CTJ18"/>
      <c r="CTK18"/>
      <c r="CTL18"/>
      <c r="CTM18"/>
      <c r="CTN18"/>
      <c r="CTO18"/>
      <c r="CTP18"/>
      <c r="CTQ18"/>
      <c r="CTR18"/>
      <c r="CTS18"/>
      <c r="CTT18"/>
      <c r="CTU18"/>
      <c r="CTV18"/>
      <c r="CTW18"/>
      <c r="CTX18"/>
      <c r="CTY18"/>
      <c r="CTZ18"/>
      <c r="CUA18"/>
      <c r="CUB18"/>
      <c r="CUC18"/>
      <c r="CUD18"/>
      <c r="CUE18"/>
      <c r="CUF18"/>
      <c r="CUG18"/>
      <c r="CUH18"/>
      <c r="CUI18"/>
      <c r="CUJ18"/>
      <c r="CUK18"/>
      <c r="CUL18"/>
      <c r="CUM18"/>
      <c r="CUN18"/>
      <c r="CUO18"/>
      <c r="CUP18"/>
      <c r="CUQ18"/>
      <c r="CUR18"/>
      <c r="CUS18"/>
      <c r="CUT18"/>
      <c r="CUU18"/>
      <c r="CUV18"/>
      <c r="CUW18"/>
      <c r="CUX18"/>
      <c r="CUY18"/>
      <c r="CUZ18"/>
      <c r="CVA18"/>
      <c r="CVB18"/>
      <c r="CVC18"/>
      <c r="CVD18"/>
      <c r="CVE18"/>
      <c r="CVF18"/>
      <c r="CVG18"/>
      <c r="CVH18"/>
      <c r="CVI18"/>
      <c r="CVJ18"/>
      <c r="CVK18"/>
      <c r="CVL18"/>
      <c r="CVM18"/>
      <c r="CVN18"/>
      <c r="CVO18"/>
      <c r="CVP18"/>
      <c r="CVQ18"/>
      <c r="CVR18"/>
      <c r="CVS18"/>
      <c r="CVT18"/>
      <c r="CVU18"/>
      <c r="CVV18"/>
      <c r="CVW18"/>
      <c r="CVX18"/>
      <c r="CVY18"/>
      <c r="CVZ18"/>
      <c r="CWA18"/>
      <c r="CWB18"/>
      <c r="CWC18"/>
      <c r="CWD18"/>
      <c r="CWE18"/>
      <c r="CWF18"/>
      <c r="CWG18"/>
      <c r="CWH18"/>
      <c r="CWI18"/>
      <c r="CWJ18"/>
      <c r="CWK18"/>
      <c r="CWL18"/>
      <c r="CWM18"/>
      <c r="CWN18"/>
      <c r="CWO18"/>
      <c r="CWP18"/>
      <c r="CWQ18"/>
      <c r="CWR18"/>
      <c r="CWS18"/>
      <c r="CWT18"/>
      <c r="CWU18"/>
      <c r="CWV18"/>
      <c r="CWW18"/>
      <c r="CWX18"/>
      <c r="CWY18"/>
      <c r="CWZ18"/>
      <c r="CXA18"/>
      <c r="CXB18"/>
      <c r="CXC18"/>
      <c r="CXD18"/>
      <c r="CXE18"/>
      <c r="CXF18"/>
      <c r="CXG18"/>
      <c r="CXH18"/>
      <c r="CXI18"/>
      <c r="CXJ18"/>
      <c r="CXK18"/>
      <c r="CXL18"/>
      <c r="CXM18"/>
      <c r="CXN18"/>
      <c r="CXO18"/>
      <c r="CXP18"/>
      <c r="CXQ18"/>
      <c r="CXR18"/>
      <c r="CXS18"/>
      <c r="CXT18"/>
      <c r="CXU18"/>
      <c r="CXV18"/>
      <c r="CXW18"/>
      <c r="CXX18"/>
      <c r="CXY18"/>
      <c r="CXZ18"/>
      <c r="CYA18"/>
      <c r="CYB18"/>
      <c r="CYC18"/>
      <c r="CYD18"/>
      <c r="CYE18"/>
      <c r="CYF18"/>
      <c r="CYG18"/>
      <c r="CYH18"/>
      <c r="CYI18"/>
      <c r="CYJ18"/>
      <c r="CYK18"/>
      <c r="CYL18"/>
      <c r="CYM18"/>
      <c r="CYN18"/>
      <c r="CYO18"/>
      <c r="CYP18"/>
      <c r="CYQ18"/>
      <c r="CYR18"/>
      <c r="CYS18"/>
      <c r="CYT18"/>
      <c r="CYU18"/>
      <c r="CYV18"/>
      <c r="CYW18"/>
      <c r="CYX18"/>
      <c r="CYY18"/>
      <c r="CYZ18"/>
      <c r="CZA18"/>
      <c r="CZB18"/>
      <c r="CZC18"/>
      <c r="CZD18"/>
      <c r="CZE18"/>
      <c r="CZF18"/>
      <c r="CZG18"/>
      <c r="CZH18"/>
      <c r="CZI18"/>
      <c r="CZJ18"/>
      <c r="CZK18"/>
      <c r="CZL18"/>
      <c r="CZM18"/>
      <c r="CZN18"/>
      <c r="CZO18"/>
      <c r="CZP18"/>
      <c r="CZQ18"/>
      <c r="CZR18"/>
      <c r="CZS18"/>
      <c r="CZT18"/>
      <c r="CZU18"/>
      <c r="CZV18"/>
      <c r="CZW18"/>
      <c r="CZX18"/>
      <c r="CZY18"/>
      <c r="CZZ18"/>
      <c r="DAA18"/>
      <c r="DAB18"/>
      <c r="DAC18"/>
      <c r="DAD18"/>
      <c r="DAE18"/>
      <c r="DAF18"/>
      <c r="DAG18"/>
      <c r="DAH18"/>
      <c r="DAI18"/>
      <c r="DAJ18"/>
      <c r="DAK18"/>
      <c r="DAL18"/>
      <c r="DAM18"/>
      <c r="DAN18"/>
      <c r="DAO18"/>
      <c r="DAP18"/>
      <c r="DAQ18"/>
      <c r="DAR18"/>
      <c r="DAS18"/>
      <c r="DAT18"/>
      <c r="DAU18"/>
      <c r="DAV18"/>
      <c r="DAW18"/>
      <c r="DAX18"/>
      <c r="DAY18"/>
      <c r="DAZ18"/>
      <c r="DBA18"/>
      <c r="DBB18"/>
      <c r="DBC18"/>
      <c r="DBD18"/>
      <c r="DBE18"/>
      <c r="DBF18"/>
      <c r="DBG18"/>
      <c r="DBH18"/>
      <c r="DBI18"/>
      <c r="DBJ18"/>
      <c r="DBK18"/>
      <c r="DBL18"/>
      <c r="DBM18"/>
      <c r="DBN18"/>
      <c r="DBO18"/>
      <c r="DBP18"/>
      <c r="DBQ18"/>
      <c r="DBR18"/>
      <c r="DBS18"/>
      <c r="DBT18"/>
      <c r="DBU18"/>
      <c r="DBV18"/>
      <c r="DBW18"/>
      <c r="DBX18"/>
      <c r="DBY18"/>
      <c r="DBZ18"/>
      <c r="DCA18"/>
      <c r="DCB18"/>
      <c r="DCC18"/>
      <c r="DCD18"/>
      <c r="DCE18"/>
      <c r="DCF18"/>
      <c r="DCG18"/>
      <c r="DCH18"/>
      <c r="DCI18"/>
      <c r="DCJ18"/>
      <c r="DCK18"/>
      <c r="DCL18"/>
      <c r="DCM18"/>
      <c r="DCN18"/>
      <c r="DCO18"/>
      <c r="DCP18"/>
      <c r="DCQ18"/>
      <c r="DCR18"/>
      <c r="DCS18"/>
      <c r="DCT18"/>
      <c r="DCU18"/>
      <c r="DCV18"/>
      <c r="DCW18"/>
      <c r="DCX18"/>
      <c r="DCY18"/>
      <c r="DCZ18"/>
      <c r="DDA18"/>
      <c r="DDB18"/>
      <c r="DDC18"/>
      <c r="DDD18"/>
      <c r="DDE18"/>
      <c r="DDF18"/>
      <c r="DDG18"/>
      <c r="DDH18"/>
      <c r="DDI18"/>
      <c r="DDJ18"/>
      <c r="DDK18"/>
      <c r="DDL18"/>
      <c r="DDM18"/>
      <c r="DDN18"/>
      <c r="DDO18"/>
      <c r="DDP18"/>
      <c r="DDQ18"/>
      <c r="DDR18"/>
      <c r="DDS18"/>
      <c r="DDT18"/>
      <c r="DDU18"/>
      <c r="DDV18"/>
      <c r="DDW18"/>
      <c r="DDX18"/>
      <c r="DDY18"/>
      <c r="DDZ18"/>
      <c r="DEA18"/>
      <c r="DEB18"/>
      <c r="DEC18"/>
      <c r="DED18"/>
      <c r="DEE18"/>
      <c r="DEF18"/>
      <c r="DEG18"/>
      <c r="DEH18"/>
      <c r="DEI18"/>
      <c r="DEJ18"/>
      <c r="DEK18"/>
      <c r="DEL18"/>
      <c r="DEM18"/>
      <c r="DEN18"/>
      <c r="DEO18"/>
      <c r="DEP18"/>
      <c r="DEQ18"/>
      <c r="DER18"/>
      <c r="DES18"/>
      <c r="DET18"/>
      <c r="DEU18"/>
      <c r="DEV18"/>
      <c r="DEW18"/>
      <c r="DEX18"/>
      <c r="DEY18"/>
      <c r="DEZ18"/>
      <c r="DFA18"/>
      <c r="DFB18"/>
      <c r="DFC18"/>
      <c r="DFD18"/>
      <c r="DFE18"/>
      <c r="DFF18"/>
      <c r="DFG18"/>
      <c r="DFH18"/>
      <c r="DFI18"/>
      <c r="DFJ18"/>
      <c r="DFK18"/>
      <c r="DFL18"/>
      <c r="DFM18"/>
      <c r="DFN18"/>
      <c r="DFO18"/>
      <c r="DFP18"/>
      <c r="DFQ18"/>
      <c r="DFR18"/>
      <c r="DFS18"/>
      <c r="DFT18"/>
      <c r="DFU18"/>
      <c r="DFV18"/>
      <c r="DFW18"/>
      <c r="DFX18"/>
      <c r="DFY18"/>
      <c r="DFZ18"/>
      <c r="DGA18"/>
      <c r="DGB18"/>
      <c r="DGC18"/>
      <c r="DGD18"/>
      <c r="DGE18"/>
      <c r="DGF18"/>
      <c r="DGG18"/>
      <c r="DGH18"/>
      <c r="DGI18"/>
      <c r="DGJ18"/>
      <c r="DGK18"/>
      <c r="DGL18"/>
      <c r="DGM18"/>
      <c r="DGN18"/>
      <c r="DGO18"/>
      <c r="DGP18"/>
      <c r="DGQ18"/>
      <c r="DGR18"/>
      <c r="DGS18"/>
      <c r="DGT18"/>
      <c r="DGU18"/>
      <c r="DGV18"/>
      <c r="DGW18"/>
      <c r="DGX18"/>
      <c r="DGY18"/>
      <c r="DGZ18"/>
      <c r="DHA18"/>
      <c r="DHB18"/>
      <c r="DHC18"/>
      <c r="DHD18"/>
      <c r="DHE18"/>
      <c r="DHF18"/>
      <c r="DHG18"/>
      <c r="DHH18"/>
      <c r="DHI18"/>
      <c r="DHJ18"/>
      <c r="DHK18"/>
      <c r="DHL18"/>
      <c r="DHM18"/>
      <c r="DHN18"/>
      <c r="DHO18"/>
      <c r="DHP18"/>
      <c r="DHQ18"/>
      <c r="DHR18"/>
      <c r="DHS18"/>
      <c r="DHT18"/>
      <c r="DHU18"/>
      <c r="DHV18"/>
      <c r="DHW18"/>
      <c r="DHX18"/>
      <c r="DHY18"/>
      <c r="DHZ18"/>
      <c r="DIA18"/>
      <c r="DIB18"/>
      <c r="DIC18"/>
      <c r="DID18"/>
      <c r="DIE18"/>
      <c r="DIF18"/>
      <c r="DIG18"/>
      <c r="DIH18"/>
      <c r="DII18"/>
      <c r="DIJ18"/>
      <c r="DIK18"/>
      <c r="DIL18"/>
      <c r="DIM18"/>
      <c r="DIN18"/>
      <c r="DIO18"/>
      <c r="DIP18"/>
      <c r="DIQ18"/>
      <c r="DIR18"/>
      <c r="DIS18"/>
      <c r="DIT18"/>
      <c r="DIU18"/>
      <c r="DIV18"/>
      <c r="DIW18"/>
      <c r="DIX18"/>
      <c r="DIY18"/>
      <c r="DIZ18"/>
      <c r="DJA18"/>
      <c r="DJB18"/>
      <c r="DJC18"/>
      <c r="DJD18"/>
      <c r="DJE18"/>
      <c r="DJF18"/>
      <c r="DJG18"/>
      <c r="DJH18"/>
      <c r="DJI18"/>
      <c r="DJJ18"/>
      <c r="DJK18"/>
      <c r="DJL18"/>
      <c r="DJM18"/>
      <c r="DJN18"/>
      <c r="DJO18"/>
      <c r="DJP18"/>
      <c r="DJQ18"/>
      <c r="DJR18"/>
      <c r="DJS18"/>
      <c r="DJT18"/>
      <c r="DJU18"/>
      <c r="DJV18"/>
      <c r="DJW18"/>
      <c r="DJX18"/>
      <c r="DJY18"/>
      <c r="DJZ18"/>
      <c r="DKA18"/>
      <c r="DKB18"/>
      <c r="DKC18"/>
      <c r="DKD18"/>
      <c r="DKE18"/>
      <c r="DKF18"/>
      <c r="DKG18"/>
      <c r="DKH18"/>
      <c r="DKI18"/>
      <c r="DKJ18"/>
      <c r="DKK18"/>
      <c r="DKL18"/>
      <c r="DKM18"/>
      <c r="DKN18"/>
      <c r="DKO18"/>
      <c r="DKP18"/>
      <c r="DKQ18"/>
      <c r="DKR18"/>
      <c r="DKS18"/>
      <c r="DKT18"/>
      <c r="DKU18"/>
      <c r="DKV18"/>
      <c r="DKW18"/>
      <c r="DKX18"/>
      <c r="DKY18"/>
      <c r="DKZ18"/>
      <c r="DLA18"/>
      <c r="DLB18"/>
      <c r="DLC18"/>
      <c r="DLD18"/>
      <c r="DLE18"/>
      <c r="DLF18"/>
      <c r="DLG18"/>
      <c r="DLH18"/>
      <c r="DLI18"/>
      <c r="DLJ18"/>
      <c r="DLK18"/>
      <c r="DLL18"/>
      <c r="DLM18"/>
      <c r="DLN18"/>
      <c r="DLO18"/>
      <c r="DLP18"/>
      <c r="DLQ18"/>
      <c r="DLR18"/>
      <c r="DLS18"/>
      <c r="DLT18"/>
      <c r="DLU18"/>
      <c r="DLV18"/>
      <c r="DLW18"/>
      <c r="DLX18"/>
      <c r="DLY18"/>
      <c r="DLZ18"/>
      <c r="DMA18"/>
      <c r="DMB18"/>
      <c r="DMC18"/>
      <c r="DMD18"/>
      <c r="DME18"/>
      <c r="DMF18"/>
      <c r="DMG18"/>
      <c r="DMH18"/>
      <c r="DMI18"/>
      <c r="DMJ18"/>
      <c r="DMK18"/>
      <c r="DML18"/>
      <c r="DMM18"/>
      <c r="DMN18"/>
      <c r="DMO18"/>
      <c r="DMP18"/>
      <c r="DMQ18"/>
      <c r="DMR18"/>
      <c r="DMS18"/>
      <c r="DMT18"/>
      <c r="DMU18"/>
      <c r="DMV18"/>
      <c r="DMW18"/>
      <c r="DMX18"/>
      <c r="DMY18"/>
      <c r="DMZ18"/>
      <c r="DNA18"/>
      <c r="DNB18"/>
      <c r="DNC18"/>
      <c r="DND18"/>
      <c r="DNE18"/>
      <c r="DNF18"/>
      <c r="DNG18"/>
      <c r="DNH18"/>
      <c r="DNI18"/>
      <c r="DNJ18"/>
      <c r="DNK18"/>
      <c r="DNL18"/>
      <c r="DNM18"/>
      <c r="DNN18"/>
      <c r="DNO18"/>
      <c r="DNP18"/>
      <c r="DNQ18"/>
      <c r="DNR18"/>
      <c r="DNS18"/>
      <c r="DNT18"/>
      <c r="DNU18"/>
      <c r="DNV18"/>
      <c r="DNW18"/>
      <c r="DNX18"/>
      <c r="DNY18"/>
      <c r="DNZ18"/>
      <c r="DOA18"/>
      <c r="DOB18"/>
      <c r="DOC18"/>
      <c r="DOD18"/>
      <c r="DOE18"/>
      <c r="DOF18"/>
      <c r="DOG18"/>
      <c r="DOH18"/>
      <c r="DOI18"/>
      <c r="DOJ18"/>
      <c r="DOK18"/>
      <c r="DOL18"/>
      <c r="DOM18"/>
      <c r="DON18"/>
      <c r="DOO18"/>
      <c r="DOP18"/>
      <c r="DOQ18"/>
      <c r="DOR18"/>
      <c r="DOS18"/>
      <c r="DOT18"/>
      <c r="DOU18"/>
      <c r="DOV18"/>
      <c r="DOW18"/>
      <c r="DOX18"/>
      <c r="DOY18"/>
      <c r="DOZ18"/>
      <c r="DPA18"/>
      <c r="DPB18"/>
      <c r="DPC18"/>
      <c r="DPD18"/>
      <c r="DPE18"/>
      <c r="DPF18"/>
      <c r="DPG18"/>
      <c r="DPH18"/>
      <c r="DPI18"/>
      <c r="DPJ18"/>
      <c r="DPK18"/>
      <c r="DPL18"/>
      <c r="DPM18"/>
      <c r="DPN18"/>
      <c r="DPO18"/>
      <c r="DPP18"/>
      <c r="DPQ18"/>
      <c r="DPR18"/>
      <c r="DPS18"/>
      <c r="DPT18"/>
      <c r="DPU18"/>
      <c r="DPV18"/>
      <c r="DPW18"/>
      <c r="DPX18"/>
      <c r="DPY18"/>
      <c r="DPZ18"/>
      <c r="DQA18"/>
      <c r="DQB18"/>
      <c r="DQC18"/>
      <c r="DQD18"/>
      <c r="DQE18"/>
      <c r="DQF18"/>
      <c r="DQG18"/>
      <c r="DQH18"/>
      <c r="DQI18"/>
      <c r="DQJ18"/>
      <c r="DQK18"/>
      <c r="DQL18"/>
      <c r="DQM18"/>
      <c r="DQN18"/>
      <c r="DQO18"/>
      <c r="DQP18"/>
      <c r="DQQ18"/>
      <c r="DQR18"/>
      <c r="DQS18"/>
      <c r="DQT18"/>
      <c r="DQU18"/>
      <c r="DQV18"/>
      <c r="DQW18"/>
      <c r="DQX18"/>
      <c r="DQY18"/>
      <c r="DQZ18"/>
      <c r="DRA18"/>
      <c r="DRB18"/>
      <c r="DRC18"/>
      <c r="DRD18"/>
      <c r="DRE18"/>
      <c r="DRF18"/>
      <c r="DRG18"/>
      <c r="DRH18"/>
      <c r="DRI18"/>
      <c r="DRJ18"/>
      <c r="DRK18"/>
      <c r="DRL18"/>
      <c r="DRM18"/>
      <c r="DRN18"/>
      <c r="DRO18"/>
      <c r="DRP18"/>
      <c r="DRQ18"/>
      <c r="DRR18"/>
      <c r="DRS18"/>
      <c r="DRT18"/>
      <c r="DRU18"/>
      <c r="DRV18"/>
      <c r="DRW18"/>
      <c r="DRX18"/>
      <c r="DRY18"/>
      <c r="DRZ18"/>
      <c r="DSA18"/>
      <c r="DSB18"/>
      <c r="DSC18"/>
      <c r="DSD18"/>
      <c r="DSE18"/>
      <c r="DSF18"/>
      <c r="DSG18"/>
      <c r="DSH18"/>
      <c r="DSI18"/>
      <c r="DSJ18"/>
      <c r="DSK18"/>
      <c r="DSL18"/>
      <c r="DSM18"/>
      <c r="DSN18"/>
      <c r="DSO18"/>
      <c r="DSP18"/>
      <c r="DSQ18"/>
      <c r="DSR18"/>
      <c r="DSS18"/>
      <c r="DST18"/>
      <c r="DSU18"/>
      <c r="DSV18"/>
      <c r="DSW18"/>
      <c r="DSX18"/>
      <c r="DSY18"/>
      <c r="DSZ18"/>
      <c r="DTA18"/>
      <c r="DTB18"/>
      <c r="DTC18"/>
      <c r="DTD18"/>
      <c r="DTE18"/>
      <c r="DTF18"/>
      <c r="DTG18"/>
      <c r="DTH18"/>
      <c r="DTI18"/>
      <c r="DTJ18"/>
      <c r="DTK18"/>
      <c r="DTL18"/>
      <c r="DTM18"/>
      <c r="DTN18"/>
      <c r="DTO18"/>
      <c r="DTP18"/>
      <c r="DTQ18"/>
      <c r="DTR18"/>
      <c r="DTS18"/>
      <c r="DTT18"/>
      <c r="DTU18"/>
      <c r="DTV18"/>
      <c r="DTW18"/>
      <c r="DTX18"/>
      <c r="DTY18"/>
      <c r="DTZ18"/>
      <c r="DUA18"/>
      <c r="DUB18"/>
      <c r="DUC18"/>
      <c r="DUD18"/>
      <c r="DUE18"/>
      <c r="DUF18"/>
      <c r="DUG18"/>
      <c r="DUH18"/>
      <c r="DUI18"/>
      <c r="DUJ18"/>
      <c r="DUK18"/>
      <c r="DUL18"/>
      <c r="DUM18"/>
      <c r="DUN18"/>
      <c r="DUO18"/>
      <c r="DUP18"/>
      <c r="DUQ18"/>
      <c r="DUR18"/>
      <c r="DUS18"/>
      <c r="DUT18"/>
      <c r="DUU18"/>
      <c r="DUV18"/>
      <c r="DUW18"/>
      <c r="DUX18"/>
      <c r="DUY18"/>
      <c r="DUZ18"/>
      <c r="DVA18"/>
      <c r="DVB18"/>
      <c r="DVC18"/>
      <c r="DVD18"/>
      <c r="DVE18"/>
      <c r="DVF18"/>
      <c r="DVG18"/>
      <c r="DVH18"/>
      <c r="DVI18"/>
      <c r="DVJ18"/>
      <c r="DVK18"/>
      <c r="DVL18"/>
      <c r="DVM18"/>
      <c r="DVN18"/>
      <c r="DVO18"/>
      <c r="DVP18"/>
      <c r="DVQ18"/>
      <c r="DVR18"/>
      <c r="DVS18"/>
      <c r="DVT18"/>
      <c r="DVU18"/>
      <c r="DVV18"/>
      <c r="DVW18"/>
      <c r="DVX18"/>
      <c r="DVY18"/>
      <c r="DVZ18"/>
      <c r="DWA18"/>
      <c r="DWB18"/>
      <c r="DWC18"/>
      <c r="DWD18"/>
      <c r="DWE18"/>
      <c r="DWF18"/>
      <c r="DWG18"/>
      <c r="DWH18"/>
      <c r="DWI18"/>
      <c r="DWJ18"/>
      <c r="DWK18"/>
      <c r="DWL18"/>
      <c r="DWM18"/>
      <c r="DWN18"/>
      <c r="DWO18"/>
      <c r="DWP18"/>
      <c r="DWQ18"/>
      <c r="DWR18"/>
      <c r="DWS18"/>
      <c r="DWT18"/>
      <c r="DWU18"/>
      <c r="DWV18"/>
      <c r="DWW18"/>
      <c r="DWX18"/>
      <c r="DWY18"/>
      <c r="DWZ18"/>
      <c r="DXA18"/>
      <c r="DXB18"/>
      <c r="DXC18"/>
      <c r="DXD18"/>
      <c r="DXE18"/>
      <c r="DXF18"/>
      <c r="DXG18"/>
      <c r="DXH18"/>
      <c r="DXI18"/>
      <c r="DXJ18"/>
      <c r="DXK18"/>
      <c r="DXL18"/>
      <c r="DXM18"/>
      <c r="DXN18"/>
      <c r="DXO18"/>
      <c r="DXP18"/>
      <c r="DXQ18"/>
      <c r="DXR18"/>
      <c r="DXS18"/>
      <c r="DXT18"/>
      <c r="DXU18"/>
      <c r="DXV18"/>
      <c r="DXW18"/>
      <c r="DXX18"/>
      <c r="DXY18"/>
      <c r="DXZ18"/>
      <c r="DYA18"/>
      <c r="DYB18"/>
      <c r="DYC18"/>
      <c r="DYD18"/>
      <c r="DYE18"/>
      <c r="DYF18"/>
      <c r="DYG18"/>
      <c r="DYH18"/>
      <c r="DYI18"/>
      <c r="DYJ18"/>
      <c r="DYK18"/>
      <c r="DYL18"/>
      <c r="DYM18"/>
      <c r="DYN18"/>
      <c r="DYO18"/>
      <c r="DYP18"/>
      <c r="DYQ18"/>
      <c r="DYR18"/>
      <c r="DYS18"/>
      <c r="DYT18"/>
      <c r="DYU18"/>
      <c r="DYV18"/>
      <c r="DYW18"/>
      <c r="DYX18"/>
      <c r="DYY18"/>
      <c r="DYZ18"/>
      <c r="DZA18"/>
      <c r="DZB18"/>
      <c r="DZC18"/>
      <c r="DZD18"/>
      <c r="DZE18"/>
      <c r="DZF18"/>
      <c r="DZG18"/>
      <c r="DZH18"/>
      <c r="DZI18"/>
      <c r="DZJ18"/>
      <c r="DZK18"/>
      <c r="DZL18"/>
      <c r="DZM18"/>
      <c r="DZN18"/>
      <c r="DZO18"/>
      <c r="DZP18"/>
      <c r="DZQ18"/>
      <c r="DZR18"/>
      <c r="DZS18"/>
      <c r="DZT18"/>
      <c r="DZU18"/>
      <c r="DZV18"/>
      <c r="DZW18"/>
      <c r="DZX18"/>
      <c r="DZY18"/>
      <c r="DZZ18"/>
      <c r="EAA18"/>
      <c r="EAB18"/>
      <c r="EAC18"/>
      <c r="EAD18"/>
      <c r="EAE18"/>
      <c r="EAF18"/>
      <c r="EAG18"/>
      <c r="EAH18"/>
      <c r="EAI18"/>
      <c r="EAJ18"/>
      <c r="EAK18"/>
      <c r="EAL18"/>
      <c r="EAM18"/>
      <c r="EAN18"/>
      <c r="EAO18"/>
      <c r="EAP18"/>
      <c r="EAQ18"/>
      <c r="EAR18"/>
      <c r="EAS18"/>
      <c r="EAT18"/>
      <c r="EAU18"/>
      <c r="EAV18"/>
      <c r="EAW18"/>
      <c r="EAX18"/>
      <c r="EAY18"/>
      <c r="EAZ18"/>
      <c r="EBA18"/>
      <c r="EBB18"/>
      <c r="EBC18"/>
      <c r="EBD18"/>
      <c r="EBE18"/>
      <c r="EBF18"/>
      <c r="EBG18"/>
      <c r="EBH18"/>
      <c r="EBI18"/>
      <c r="EBJ18"/>
      <c r="EBK18"/>
      <c r="EBL18"/>
      <c r="EBM18"/>
      <c r="EBN18"/>
      <c r="EBO18"/>
      <c r="EBP18"/>
      <c r="EBQ18"/>
      <c r="EBR18"/>
      <c r="EBS18"/>
      <c r="EBT18"/>
      <c r="EBU18"/>
      <c r="EBV18"/>
      <c r="EBW18"/>
      <c r="EBX18"/>
      <c r="EBY18"/>
      <c r="EBZ18"/>
      <c r="ECA18"/>
      <c r="ECB18"/>
      <c r="ECC18"/>
      <c r="ECD18"/>
      <c r="ECE18"/>
      <c r="ECF18"/>
      <c r="ECG18"/>
      <c r="ECH18"/>
      <c r="ECI18"/>
      <c r="ECJ18"/>
      <c r="ECK18"/>
      <c r="ECL18"/>
      <c r="ECM18"/>
      <c r="ECN18"/>
      <c r="ECO18"/>
      <c r="ECP18"/>
      <c r="ECQ18"/>
      <c r="ECR18"/>
      <c r="ECS18"/>
      <c r="ECT18"/>
      <c r="ECU18"/>
      <c r="ECV18"/>
      <c r="ECW18"/>
      <c r="ECX18"/>
      <c r="ECY18"/>
      <c r="ECZ18"/>
      <c r="EDA18"/>
      <c r="EDB18"/>
      <c r="EDC18"/>
      <c r="EDD18"/>
      <c r="EDE18"/>
      <c r="EDF18"/>
      <c r="EDG18"/>
      <c r="EDH18"/>
      <c r="EDI18"/>
      <c r="EDJ18"/>
      <c r="EDK18"/>
      <c r="EDL18"/>
      <c r="EDM18"/>
      <c r="EDN18"/>
      <c r="EDO18"/>
      <c r="EDP18"/>
      <c r="EDQ18"/>
      <c r="EDR18"/>
      <c r="EDS18"/>
      <c r="EDT18"/>
      <c r="EDU18"/>
      <c r="EDV18"/>
      <c r="EDW18"/>
      <c r="EDX18"/>
      <c r="EDY18"/>
      <c r="EDZ18"/>
      <c r="EEA18"/>
      <c r="EEB18"/>
      <c r="EEC18"/>
      <c r="EED18"/>
      <c r="EEE18"/>
      <c r="EEF18"/>
      <c r="EEG18"/>
      <c r="EEH18"/>
      <c r="EEI18"/>
      <c r="EEJ18"/>
      <c r="EEK18"/>
      <c r="EEL18"/>
      <c r="EEM18"/>
      <c r="EEN18"/>
      <c r="EEO18"/>
      <c r="EEP18"/>
      <c r="EEQ18"/>
      <c r="EER18"/>
      <c r="EES18"/>
      <c r="EET18"/>
      <c r="EEU18"/>
      <c r="EEV18"/>
      <c r="EEW18"/>
      <c r="EEX18"/>
      <c r="EEY18"/>
      <c r="EEZ18"/>
      <c r="EFA18"/>
      <c r="EFB18"/>
      <c r="EFC18"/>
      <c r="EFD18"/>
      <c r="EFE18"/>
      <c r="EFF18"/>
      <c r="EFG18"/>
      <c r="EFH18"/>
      <c r="EFI18"/>
      <c r="EFJ18"/>
      <c r="EFK18"/>
      <c r="EFL18"/>
      <c r="EFM18"/>
      <c r="EFN18"/>
      <c r="EFO18"/>
      <c r="EFP18"/>
      <c r="EFQ18"/>
      <c r="EFR18"/>
      <c r="EFS18"/>
      <c r="EFT18"/>
      <c r="EFU18"/>
      <c r="EFV18"/>
      <c r="EFW18"/>
      <c r="EFX18"/>
      <c r="EFY18"/>
      <c r="EFZ18"/>
      <c r="EGA18"/>
      <c r="EGB18"/>
      <c r="EGC18"/>
      <c r="EGD18"/>
      <c r="EGE18"/>
      <c r="EGF18"/>
      <c r="EGG18"/>
      <c r="EGH18"/>
      <c r="EGI18"/>
      <c r="EGJ18"/>
      <c r="EGK18"/>
      <c r="EGL18"/>
      <c r="EGM18"/>
      <c r="EGN18"/>
      <c r="EGO18"/>
      <c r="EGP18"/>
      <c r="EGQ18"/>
      <c r="EGR18"/>
      <c r="EGS18"/>
      <c r="EGT18"/>
      <c r="EGU18"/>
      <c r="EGV18"/>
      <c r="EGW18"/>
      <c r="EGX18"/>
      <c r="EGY18"/>
      <c r="EGZ18"/>
      <c r="EHA18"/>
      <c r="EHB18"/>
      <c r="EHC18"/>
      <c r="EHD18"/>
      <c r="EHE18"/>
      <c r="EHF18"/>
      <c r="EHG18"/>
      <c r="EHH18"/>
      <c r="EHI18"/>
      <c r="EHJ18"/>
      <c r="EHK18"/>
      <c r="EHL18"/>
      <c r="EHM18"/>
      <c r="EHN18"/>
      <c r="EHO18"/>
      <c r="EHP18"/>
      <c r="EHQ18"/>
      <c r="EHR18"/>
      <c r="EHS18"/>
      <c r="EHT18"/>
      <c r="EHU18"/>
      <c r="EHV18"/>
      <c r="EHW18"/>
      <c r="EHX18"/>
      <c r="EHY18"/>
      <c r="EHZ18"/>
      <c r="EIA18"/>
      <c r="EIB18"/>
      <c r="EIC18"/>
      <c r="EID18"/>
      <c r="EIE18"/>
      <c r="EIF18"/>
      <c r="EIG18"/>
      <c r="EIH18"/>
      <c r="EII18"/>
      <c r="EIJ18"/>
      <c r="EIK18"/>
      <c r="EIL18"/>
      <c r="EIM18"/>
      <c r="EIN18"/>
      <c r="EIO18"/>
      <c r="EIP18"/>
      <c r="EIQ18"/>
      <c r="EIR18"/>
      <c r="EIS18"/>
      <c r="EIT18"/>
      <c r="EIU18"/>
      <c r="EIV18"/>
      <c r="EIW18"/>
      <c r="EIX18"/>
      <c r="EIY18"/>
      <c r="EIZ18"/>
      <c r="EJA18"/>
      <c r="EJB18"/>
      <c r="EJC18"/>
      <c r="EJD18"/>
      <c r="EJE18"/>
      <c r="EJF18"/>
      <c r="EJG18"/>
      <c r="EJH18"/>
      <c r="EJI18"/>
      <c r="EJJ18"/>
      <c r="EJK18"/>
      <c r="EJL18"/>
      <c r="EJM18"/>
      <c r="EJN18"/>
      <c r="EJO18"/>
      <c r="EJP18"/>
      <c r="EJQ18"/>
      <c r="EJR18"/>
      <c r="EJS18"/>
      <c r="EJT18"/>
      <c r="EJU18"/>
      <c r="EJV18"/>
      <c r="EJW18"/>
      <c r="EJX18"/>
      <c r="EJY18"/>
      <c r="EJZ18"/>
      <c r="EKA18"/>
      <c r="EKB18"/>
      <c r="EKC18"/>
      <c r="EKD18"/>
      <c r="EKE18"/>
      <c r="EKF18"/>
      <c r="EKG18"/>
      <c r="EKH18"/>
      <c r="EKI18"/>
      <c r="EKJ18"/>
      <c r="EKK18"/>
      <c r="EKL18"/>
      <c r="EKM18"/>
      <c r="EKN18"/>
      <c r="EKO18"/>
      <c r="EKP18"/>
      <c r="EKQ18"/>
      <c r="EKR18"/>
      <c r="EKS18"/>
      <c r="EKT18"/>
      <c r="EKU18"/>
      <c r="EKV18"/>
      <c r="EKW18"/>
      <c r="EKX18"/>
      <c r="EKY18"/>
      <c r="EKZ18"/>
      <c r="ELA18"/>
      <c r="ELB18"/>
      <c r="ELC18"/>
      <c r="ELD18"/>
      <c r="ELE18"/>
      <c r="ELF18"/>
      <c r="ELG18"/>
      <c r="ELH18"/>
      <c r="ELI18"/>
      <c r="ELJ18"/>
      <c r="ELK18"/>
      <c r="ELL18"/>
      <c r="ELM18"/>
      <c r="ELN18"/>
      <c r="ELO18"/>
      <c r="ELP18"/>
      <c r="ELQ18"/>
      <c r="ELR18"/>
      <c r="ELS18"/>
      <c r="ELT18"/>
      <c r="ELU18"/>
      <c r="ELV18"/>
      <c r="ELW18"/>
      <c r="ELX18"/>
      <c r="ELY18"/>
      <c r="ELZ18"/>
      <c r="EMA18"/>
      <c r="EMB18"/>
      <c r="EMC18"/>
      <c r="EMD18"/>
      <c r="EME18"/>
      <c r="EMF18"/>
      <c r="EMG18"/>
      <c r="EMH18"/>
      <c r="EMI18"/>
      <c r="EMJ18"/>
      <c r="EMK18"/>
      <c r="EML18"/>
      <c r="EMM18"/>
      <c r="EMN18"/>
      <c r="EMO18"/>
      <c r="EMP18"/>
      <c r="EMQ18"/>
      <c r="EMR18"/>
      <c r="EMS18"/>
      <c r="EMT18"/>
      <c r="EMU18"/>
      <c r="EMV18"/>
      <c r="EMW18"/>
      <c r="EMX18"/>
      <c r="EMY18"/>
      <c r="EMZ18"/>
      <c r="ENA18"/>
      <c r="ENB18"/>
      <c r="ENC18"/>
      <c r="END18"/>
      <c r="ENE18"/>
      <c r="ENF18"/>
      <c r="ENG18"/>
      <c r="ENH18"/>
      <c r="ENI18"/>
      <c r="ENJ18"/>
      <c r="ENK18"/>
      <c r="ENL18"/>
      <c r="ENM18"/>
      <c r="ENN18"/>
      <c r="ENO18"/>
      <c r="ENP18"/>
      <c r="ENQ18"/>
      <c r="ENR18"/>
      <c r="ENS18"/>
      <c r="ENT18"/>
      <c r="ENU18"/>
      <c r="ENV18"/>
      <c r="ENW18"/>
      <c r="ENX18"/>
      <c r="ENY18"/>
      <c r="ENZ18"/>
      <c r="EOA18"/>
      <c r="EOB18"/>
      <c r="EOC18"/>
      <c r="EOD18"/>
      <c r="EOE18"/>
      <c r="EOF18"/>
      <c r="EOG18"/>
      <c r="EOH18"/>
      <c r="EOI18"/>
      <c r="EOJ18"/>
      <c r="EOK18"/>
      <c r="EOL18"/>
      <c r="EOM18"/>
      <c r="EON18"/>
      <c r="EOO18"/>
      <c r="EOP18"/>
      <c r="EOQ18"/>
      <c r="EOR18"/>
      <c r="EOS18"/>
      <c r="EOT18"/>
      <c r="EOU18"/>
      <c r="EOV18"/>
      <c r="EOW18"/>
      <c r="EOX18"/>
      <c r="EOY18"/>
      <c r="EOZ18"/>
      <c r="EPA18"/>
      <c r="EPB18"/>
      <c r="EPC18"/>
      <c r="EPD18"/>
      <c r="EPE18"/>
      <c r="EPF18"/>
      <c r="EPG18"/>
      <c r="EPH18"/>
      <c r="EPI18"/>
      <c r="EPJ18"/>
      <c r="EPK18"/>
      <c r="EPL18"/>
      <c r="EPM18"/>
      <c r="EPN18"/>
      <c r="EPO18"/>
      <c r="EPP18"/>
      <c r="EPQ18"/>
      <c r="EPR18"/>
      <c r="EPS18"/>
      <c r="EPT18"/>
      <c r="EPU18"/>
      <c r="EPV18"/>
      <c r="EPW18"/>
      <c r="EPX18"/>
      <c r="EPY18"/>
      <c r="EPZ18"/>
      <c r="EQA18"/>
      <c r="EQB18"/>
      <c r="EQC18"/>
      <c r="EQD18"/>
      <c r="EQE18"/>
      <c r="EQF18"/>
      <c r="EQG18"/>
      <c r="EQH18"/>
      <c r="EQI18"/>
      <c r="EQJ18"/>
      <c r="EQK18"/>
      <c r="EQL18"/>
      <c r="EQM18"/>
      <c r="EQN18"/>
      <c r="EQO18"/>
      <c r="EQP18"/>
      <c r="EQQ18"/>
      <c r="EQR18"/>
      <c r="EQS18"/>
      <c r="EQT18"/>
      <c r="EQU18"/>
      <c r="EQV18"/>
      <c r="EQW18"/>
      <c r="EQX18"/>
      <c r="EQY18"/>
      <c r="EQZ18"/>
      <c r="ERA18"/>
      <c r="ERB18"/>
      <c r="ERC18"/>
      <c r="ERD18"/>
      <c r="ERE18"/>
      <c r="ERF18"/>
      <c r="ERG18"/>
      <c r="ERH18"/>
      <c r="ERI18"/>
      <c r="ERJ18"/>
      <c r="ERK18"/>
      <c r="ERL18"/>
      <c r="ERM18"/>
      <c r="ERN18"/>
      <c r="ERO18"/>
      <c r="ERP18"/>
      <c r="ERQ18"/>
      <c r="ERR18"/>
      <c r="ERS18"/>
      <c r="ERT18"/>
      <c r="ERU18"/>
      <c r="ERV18"/>
      <c r="ERW18"/>
      <c r="ERX18"/>
      <c r="ERY18"/>
      <c r="ERZ18"/>
      <c r="ESA18"/>
      <c r="ESB18"/>
      <c r="ESC18"/>
      <c r="ESD18"/>
      <c r="ESE18"/>
      <c r="ESF18"/>
      <c r="ESG18"/>
      <c r="ESH18"/>
      <c r="ESI18"/>
      <c r="ESJ18"/>
      <c r="ESK18"/>
      <c r="ESL18"/>
      <c r="ESM18"/>
      <c r="ESN18"/>
      <c r="ESO18"/>
      <c r="ESP18"/>
      <c r="ESQ18"/>
      <c r="ESR18"/>
      <c r="ESS18"/>
      <c r="EST18"/>
      <c r="ESU18"/>
      <c r="ESV18"/>
      <c r="ESW18"/>
      <c r="ESX18"/>
      <c r="ESY18"/>
      <c r="ESZ18"/>
      <c r="ETA18"/>
      <c r="ETB18"/>
      <c r="ETC18"/>
      <c r="ETD18"/>
      <c r="ETE18"/>
      <c r="ETF18"/>
      <c r="ETG18"/>
      <c r="ETH18"/>
      <c r="ETI18"/>
      <c r="ETJ18"/>
      <c r="ETK18"/>
      <c r="ETL18"/>
      <c r="ETM18"/>
      <c r="ETN18"/>
      <c r="ETO18"/>
      <c r="ETP18"/>
      <c r="ETQ18"/>
      <c r="ETR18"/>
      <c r="ETS18"/>
      <c r="ETT18"/>
      <c r="ETU18"/>
      <c r="ETV18"/>
      <c r="ETW18"/>
      <c r="ETX18"/>
      <c r="ETY18"/>
      <c r="ETZ18"/>
      <c r="EUA18"/>
      <c r="EUB18"/>
      <c r="EUC18"/>
      <c r="EUD18"/>
      <c r="EUE18"/>
      <c r="EUF18"/>
      <c r="EUG18"/>
      <c r="EUH18"/>
      <c r="EUI18"/>
      <c r="EUJ18"/>
      <c r="EUK18"/>
      <c r="EUL18"/>
      <c r="EUM18"/>
      <c r="EUN18"/>
      <c r="EUO18"/>
      <c r="EUP18"/>
      <c r="EUQ18"/>
      <c r="EUR18"/>
      <c r="EUS18"/>
      <c r="EUT18"/>
      <c r="EUU18"/>
      <c r="EUV18"/>
      <c r="EUW18"/>
      <c r="EUX18"/>
      <c r="EUY18"/>
      <c r="EUZ18"/>
      <c r="EVA18"/>
      <c r="EVB18"/>
      <c r="EVC18"/>
      <c r="EVD18"/>
      <c r="EVE18"/>
      <c r="EVF18"/>
      <c r="EVG18"/>
      <c r="EVH18"/>
      <c r="EVI18"/>
      <c r="EVJ18"/>
      <c r="EVK18"/>
      <c r="EVL18"/>
      <c r="EVM18"/>
      <c r="EVN18"/>
      <c r="EVO18"/>
      <c r="EVP18"/>
      <c r="EVQ18"/>
      <c r="EVR18"/>
      <c r="EVS18"/>
      <c r="EVT18"/>
      <c r="EVU18"/>
      <c r="EVV18"/>
      <c r="EVW18"/>
      <c r="EVX18"/>
      <c r="EVY18"/>
      <c r="EVZ18"/>
      <c r="EWA18"/>
      <c r="EWB18"/>
      <c r="EWC18"/>
      <c r="EWD18"/>
      <c r="EWE18"/>
      <c r="EWF18"/>
      <c r="EWG18"/>
      <c r="EWH18"/>
      <c r="EWI18"/>
      <c r="EWJ18"/>
      <c r="EWK18"/>
      <c r="EWL18"/>
      <c r="EWM18"/>
      <c r="EWN18"/>
      <c r="EWO18"/>
      <c r="EWP18"/>
      <c r="EWQ18"/>
      <c r="EWR18"/>
      <c r="EWS18"/>
      <c r="EWT18"/>
      <c r="EWU18"/>
      <c r="EWV18"/>
      <c r="EWW18"/>
      <c r="EWX18"/>
      <c r="EWY18"/>
      <c r="EWZ18"/>
      <c r="EXA18"/>
      <c r="EXB18"/>
      <c r="EXC18"/>
      <c r="EXD18"/>
      <c r="EXE18"/>
      <c r="EXF18"/>
      <c r="EXG18"/>
      <c r="EXH18"/>
      <c r="EXI18"/>
      <c r="EXJ18"/>
      <c r="EXK18"/>
      <c r="EXL18"/>
      <c r="EXM18"/>
      <c r="EXN18"/>
      <c r="EXO18"/>
      <c r="EXP18"/>
      <c r="EXQ18"/>
      <c r="EXR18"/>
      <c r="EXS18"/>
      <c r="EXT18"/>
      <c r="EXU18"/>
      <c r="EXV18"/>
      <c r="EXW18"/>
      <c r="EXX18"/>
      <c r="EXY18"/>
      <c r="EXZ18"/>
      <c r="EYA18"/>
      <c r="EYB18"/>
      <c r="EYC18"/>
      <c r="EYD18"/>
      <c r="EYE18"/>
      <c r="EYF18"/>
      <c r="EYG18"/>
      <c r="EYH18"/>
      <c r="EYI18"/>
      <c r="EYJ18"/>
      <c r="EYK18"/>
      <c r="EYL18"/>
      <c r="EYM18"/>
      <c r="EYN18"/>
      <c r="EYO18"/>
      <c r="EYP18"/>
      <c r="EYQ18"/>
      <c r="EYR18"/>
      <c r="EYS18"/>
      <c r="EYT18"/>
      <c r="EYU18"/>
      <c r="EYV18"/>
      <c r="EYW18"/>
      <c r="EYX18"/>
      <c r="EYY18"/>
      <c r="EYZ18"/>
      <c r="EZA18"/>
      <c r="EZB18"/>
      <c r="EZC18"/>
      <c r="EZD18"/>
      <c r="EZE18"/>
      <c r="EZF18"/>
      <c r="EZG18"/>
      <c r="EZH18"/>
      <c r="EZI18"/>
      <c r="EZJ18"/>
      <c r="EZK18"/>
      <c r="EZL18"/>
      <c r="EZM18"/>
      <c r="EZN18"/>
      <c r="EZO18"/>
      <c r="EZP18"/>
      <c r="EZQ18"/>
      <c r="EZR18"/>
      <c r="EZS18"/>
      <c r="EZT18"/>
      <c r="EZU18"/>
      <c r="EZV18"/>
      <c r="EZW18"/>
      <c r="EZX18"/>
      <c r="EZY18"/>
      <c r="EZZ18"/>
      <c r="FAA18"/>
      <c r="FAB18"/>
      <c r="FAC18"/>
      <c r="FAD18"/>
      <c r="FAE18"/>
      <c r="FAF18"/>
      <c r="FAG18"/>
      <c r="FAH18"/>
      <c r="FAI18"/>
      <c r="FAJ18"/>
      <c r="FAK18"/>
      <c r="FAL18"/>
      <c r="FAM18"/>
      <c r="FAN18"/>
      <c r="FAO18"/>
      <c r="FAP18"/>
      <c r="FAQ18"/>
      <c r="FAR18"/>
      <c r="FAS18"/>
      <c r="FAT18"/>
      <c r="FAU18"/>
      <c r="FAV18"/>
      <c r="FAW18"/>
      <c r="FAX18"/>
      <c r="FAY18"/>
      <c r="FAZ18"/>
      <c r="FBA18"/>
      <c r="FBB18"/>
      <c r="FBC18"/>
      <c r="FBD18"/>
      <c r="FBE18"/>
      <c r="FBF18"/>
      <c r="FBG18"/>
      <c r="FBH18"/>
      <c r="FBI18"/>
      <c r="FBJ18"/>
      <c r="FBK18"/>
      <c r="FBL18"/>
      <c r="FBM18"/>
      <c r="FBN18"/>
      <c r="FBO18"/>
      <c r="FBP18"/>
      <c r="FBQ18"/>
      <c r="FBR18"/>
      <c r="FBS18"/>
      <c r="FBT18"/>
      <c r="FBU18"/>
      <c r="FBV18"/>
      <c r="FBW18"/>
      <c r="FBX18"/>
      <c r="FBY18"/>
      <c r="FBZ18"/>
      <c r="FCA18"/>
      <c r="FCB18"/>
      <c r="FCC18"/>
      <c r="FCD18"/>
      <c r="FCE18"/>
      <c r="FCF18"/>
      <c r="FCG18"/>
      <c r="FCH18"/>
      <c r="FCI18"/>
      <c r="FCJ18"/>
      <c r="FCK18"/>
      <c r="FCL18"/>
      <c r="FCM18"/>
      <c r="FCN18"/>
      <c r="FCO18"/>
      <c r="FCP18"/>
      <c r="FCQ18"/>
      <c r="FCR18"/>
      <c r="FCS18"/>
      <c r="FCT18"/>
      <c r="FCU18"/>
      <c r="FCV18"/>
      <c r="FCW18"/>
      <c r="FCX18"/>
      <c r="FCY18"/>
      <c r="FCZ18"/>
      <c r="FDA18"/>
      <c r="FDB18"/>
      <c r="FDC18"/>
      <c r="FDD18"/>
      <c r="FDE18"/>
      <c r="FDF18"/>
      <c r="FDG18"/>
      <c r="FDH18"/>
      <c r="FDI18"/>
      <c r="FDJ18"/>
      <c r="FDK18"/>
      <c r="FDL18"/>
      <c r="FDM18"/>
      <c r="FDN18"/>
      <c r="FDO18"/>
      <c r="FDP18"/>
      <c r="FDQ18"/>
      <c r="FDR18"/>
      <c r="FDS18"/>
      <c r="FDT18"/>
      <c r="FDU18"/>
      <c r="FDV18"/>
      <c r="FDW18"/>
      <c r="FDX18"/>
      <c r="FDY18"/>
      <c r="FDZ18"/>
      <c r="FEA18"/>
      <c r="FEB18"/>
      <c r="FEC18"/>
      <c r="FED18"/>
      <c r="FEE18"/>
      <c r="FEF18"/>
      <c r="FEG18"/>
      <c r="FEH18"/>
      <c r="FEI18"/>
      <c r="FEJ18"/>
      <c r="FEK18"/>
      <c r="FEL18"/>
      <c r="FEM18"/>
      <c r="FEN18"/>
      <c r="FEO18"/>
      <c r="FEP18"/>
      <c r="FEQ18"/>
      <c r="FER18"/>
      <c r="FES18"/>
      <c r="FET18"/>
      <c r="FEU18"/>
      <c r="FEV18"/>
      <c r="FEW18"/>
      <c r="FEX18"/>
      <c r="FEY18"/>
      <c r="FEZ18"/>
      <c r="FFA18"/>
      <c r="FFB18"/>
      <c r="FFC18"/>
      <c r="FFD18"/>
      <c r="FFE18"/>
      <c r="FFF18"/>
      <c r="FFG18"/>
      <c r="FFH18"/>
      <c r="FFI18"/>
      <c r="FFJ18"/>
      <c r="FFK18"/>
      <c r="FFL18"/>
      <c r="FFM18"/>
      <c r="FFN18"/>
      <c r="FFO18"/>
      <c r="FFP18"/>
      <c r="FFQ18"/>
      <c r="FFR18"/>
      <c r="FFS18"/>
      <c r="FFT18"/>
      <c r="FFU18"/>
      <c r="FFV18"/>
      <c r="FFW18"/>
      <c r="FFX18"/>
      <c r="FFY18"/>
      <c r="FFZ18"/>
      <c r="FGA18"/>
      <c r="FGB18"/>
      <c r="FGC18"/>
      <c r="FGD18"/>
      <c r="FGE18"/>
      <c r="FGF18"/>
      <c r="FGG18"/>
      <c r="FGH18"/>
      <c r="FGI18"/>
      <c r="FGJ18"/>
      <c r="FGK18"/>
      <c r="FGL18"/>
      <c r="FGM18"/>
      <c r="FGN18"/>
      <c r="FGO18"/>
      <c r="FGP18"/>
      <c r="FGQ18"/>
      <c r="FGR18"/>
      <c r="FGS18"/>
      <c r="FGT18"/>
      <c r="FGU18"/>
      <c r="FGV18"/>
      <c r="FGW18"/>
      <c r="FGX18"/>
      <c r="FGY18"/>
      <c r="FGZ18"/>
      <c r="FHA18"/>
      <c r="FHB18"/>
      <c r="FHC18"/>
      <c r="FHD18"/>
      <c r="FHE18"/>
      <c r="FHF18"/>
      <c r="FHG18"/>
      <c r="FHH18"/>
      <c r="FHI18"/>
      <c r="FHJ18"/>
      <c r="FHK18"/>
      <c r="FHL18"/>
      <c r="FHM18"/>
      <c r="FHN18"/>
      <c r="FHO18"/>
      <c r="FHP18"/>
      <c r="FHQ18"/>
      <c r="FHR18"/>
      <c r="FHS18"/>
      <c r="FHT18"/>
      <c r="FHU18"/>
      <c r="FHV18"/>
      <c r="FHW18"/>
      <c r="FHX18"/>
      <c r="FHY18"/>
      <c r="FHZ18"/>
      <c r="FIA18"/>
      <c r="FIB18"/>
      <c r="FIC18"/>
      <c r="FID18"/>
      <c r="FIE18"/>
      <c r="FIF18"/>
      <c r="FIG18"/>
      <c r="FIH18"/>
      <c r="FII18"/>
      <c r="FIJ18"/>
      <c r="FIK18"/>
      <c r="FIL18"/>
      <c r="FIM18"/>
      <c r="FIN18"/>
      <c r="FIO18"/>
      <c r="FIP18"/>
      <c r="FIQ18"/>
      <c r="FIR18"/>
      <c r="FIS18"/>
      <c r="FIT18"/>
      <c r="FIU18"/>
      <c r="FIV18"/>
      <c r="FIW18"/>
      <c r="FIX18"/>
      <c r="FIY18"/>
      <c r="FIZ18"/>
      <c r="FJA18"/>
      <c r="FJB18"/>
      <c r="FJC18"/>
      <c r="FJD18"/>
      <c r="FJE18"/>
      <c r="FJF18"/>
      <c r="FJG18"/>
      <c r="FJH18"/>
      <c r="FJI18"/>
      <c r="FJJ18"/>
      <c r="FJK18"/>
      <c r="FJL18"/>
      <c r="FJM18"/>
      <c r="FJN18"/>
      <c r="FJO18"/>
      <c r="FJP18"/>
      <c r="FJQ18"/>
      <c r="FJR18"/>
      <c r="FJS18"/>
      <c r="FJT18"/>
      <c r="FJU18"/>
      <c r="FJV18"/>
      <c r="FJW18"/>
      <c r="FJX18"/>
      <c r="FJY18"/>
      <c r="FJZ18"/>
      <c r="FKA18"/>
      <c r="FKB18"/>
      <c r="FKC18"/>
      <c r="FKD18"/>
      <c r="FKE18"/>
      <c r="FKF18"/>
      <c r="FKG18"/>
      <c r="FKH18"/>
      <c r="FKI18"/>
      <c r="FKJ18"/>
      <c r="FKK18"/>
      <c r="FKL18"/>
      <c r="FKM18"/>
      <c r="FKN18"/>
      <c r="FKO18"/>
      <c r="FKP18"/>
      <c r="FKQ18"/>
      <c r="FKR18"/>
      <c r="FKS18"/>
      <c r="FKT18"/>
      <c r="FKU18"/>
      <c r="FKV18"/>
      <c r="FKW18"/>
      <c r="FKX18"/>
      <c r="FKY18"/>
      <c r="FKZ18"/>
      <c r="FLA18"/>
      <c r="FLB18"/>
      <c r="FLC18"/>
      <c r="FLD18"/>
      <c r="FLE18"/>
      <c r="FLF18"/>
      <c r="FLG18"/>
      <c r="FLH18"/>
      <c r="FLI18"/>
      <c r="FLJ18"/>
      <c r="FLK18"/>
      <c r="FLL18"/>
      <c r="FLM18"/>
      <c r="FLN18"/>
      <c r="FLO18"/>
      <c r="FLP18"/>
      <c r="FLQ18"/>
      <c r="FLR18"/>
      <c r="FLS18"/>
      <c r="FLT18"/>
      <c r="FLU18"/>
      <c r="FLV18"/>
      <c r="FLW18"/>
      <c r="FLX18"/>
      <c r="FLY18"/>
      <c r="FLZ18"/>
      <c r="FMA18"/>
      <c r="FMB18"/>
      <c r="FMC18"/>
      <c r="FMD18"/>
      <c r="FME18"/>
      <c r="FMF18"/>
      <c r="FMG18"/>
      <c r="FMH18"/>
      <c r="FMI18"/>
      <c r="FMJ18"/>
      <c r="FMK18"/>
      <c r="FML18"/>
      <c r="FMM18"/>
      <c r="FMN18"/>
      <c r="FMO18"/>
      <c r="FMP18"/>
      <c r="FMQ18"/>
      <c r="FMR18"/>
      <c r="FMS18"/>
      <c r="FMT18"/>
      <c r="FMU18"/>
      <c r="FMV18"/>
      <c r="FMW18"/>
      <c r="FMX18"/>
      <c r="FMY18"/>
      <c r="FMZ18"/>
      <c r="FNA18"/>
      <c r="FNB18"/>
      <c r="FNC18"/>
      <c r="FND18"/>
      <c r="FNE18"/>
      <c r="FNF18"/>
      <c r="FNG18"/>
      <c r="FNH18"/>
      <c r="FNI18"/>
      <c r="FNJ18"/>
      <c r="FNK18"/>
      <c r="FNL18"/>
      <c r="FNM18"/>
      <c r="FNN18"/>
      <c r="FNO18"/>
      <c r="FNP18"/>
      <c r="FNQ18"/>
      <c r="FNR18"/>
      <c r="FNS18"/>
      <c r="FNT18"/>
      <c r="FNU18"/>
      <c r="FNV18"/>
      <c r="FNW18"/>
      <c r="FNX18"/>
      <c r="FNY18"/>
      <c r="FNZ18"/>
      <c r="FOA18"/>
      <c r="FOB18"/>
      <c r="FOC18"/>
      <c r="FOD18"/>
      <c r="FOE18"/>
      <c r="FOF18"/>
      <c r="FOG18"/>
      <c r="FOH18"/>
      <c r="FOI18"/>
      <c r="FOJ18"/>
      <c r="FOK18"/>
      <c r="FOL18"/>
      <c r="FOM18"/>
      <c r="FON18"/>
      <c r="FOO18"/>
      <c r="FOP18"/>
      <c r="FOQ18"/>
      <c r="FOR18"/>
      <c r="FOS18"/>
      <c r="FOT18"/>
      <c r="FOU18"/>
      <c r="FOV18"/>
      <c r="FOW18"/>
      <c r="FOX18"/>
      <c r="FOY18"/>
      <c r="FOZ18"/>
      <c r="FPA18"/>
      <c r="FPB18"/>
      <c r="FPC18"/>
      <c r="FPD18"/>
      <c r="FPE18"/>
      <c r="FPF18"/>
      <c r="FPG18"/>
      <c r="FPH18"/>
      <c r="FPI18"/>
      <c r="FPJ18"/>
      <c r="FPK18"/>
      <c r="FPL18"/>
      <c r="FPM18"/>
      <c r="FPN18"/>
      <c r="FPO18"/>
      <c r="FPP18"/>
      <c r="FPQ18"/>
      <c r="FPR18"/>
      <c r="FPS18"/>
      <c r="FPT18"/>
      <c r="FPU18"/>
      <c r="FPV18"/>
      <c r="FPW18"/>
      <c r="FPX18"/>
      <c r="FPY18"/>
      <c r="FPZ18"/>
      <c r="FQA18"/>
      <c r="FQB18"/>
      <c r="FQC18"/>
      <c r="FQD18"/>
      <c r="FQE18"/>
      <c r="FQF18"/>
      <c r="FQG18"/>
      <c r="FQH18"/>
      <c r="FQI18"/>
      <c r="FQJ18"/>
      <c r="FQK18"/>
      <c r="FQL18"/>
      <c r="FQM18"/>
      <c r="FQN18"/>
      <c r="FQO18"/>
      <c r="FQP18"/>
      <c r="FQQ18"/>
      <c r="FQR18"/>
      <c r="FQS18"/>
      <c r="FQT18"/>
      <c r="FQU18"/>
      <c r="FQV18"/>
      <c r="FQW18"/>
      <c r="FQX18"/>
      <c r="FQY18"/>
      <c r="FQZ18"/>
      <c r="FRA18"/>
      <c r="FRB18"/>
      <c r="FRC18"/>
      <c r="FRD18"/>
      <c r="FRE18"/>
      <c r="FRF18"/>
      <c r="FRG18"/>
      <c r="FRH18"/>
      <c r="FRI18"/>
      <c r="FRJ18"/>
      <c r="FRK18"/>
      <c r="FRL18"/>
      <c r="FRM18"/>
      <c r="FRN18"/>
      <c r="FRO18"/>
      <c r="FRP18"/>
      <c r="FRQ18"/>
      <c r="FRR18"/>
      <c r="FRS18"/>
      <c r="FRT18"/>
      <c r="FRU18"/>
      <c r="FRV18"/>
      <c r="FRW18"/>
      <c r="FRX18"/>
      <c r="FRY18"/>
      <c r="FRZ18"/>
      <c r="FSA18"/>
      <c r="FSB18"/>
      <c r="FSC18"/>
      <c r="FSD18"/>
      <c r="FSE18"/>
      <c r="FSF18"/>
      <c r="FSG18"/>
      <c r="FSH18"/>
      <c r="FSI18"/>
      <c r="FSJ18"/>
      <c r="FSK18"/>
      <c r="FSL18"/>
      <c r="FSM18"/>
      <c r="FSN18"/>
      <c r="FSO18"/>
      <c r="FSP18"/>
      <c r="FSQ18"/>
      <c r="FSR18"/>
      <c r="FSS18"/>
      <c r="FST18"/>
      <c r="FSU18"/>
      <c r="FSV18"/>
      <c r="FSW18"/>
      <c r="FSX18"/>
      <c r="FSY18"/>
      <c r="FSZ18"/>
      <c r="FTA18"/>
      <c r="FTB18"/>
      <c r="FTC18"/>
      <c r="FTD18"/>
      <c r="FTE18"/>
      <c r="FTF18"/>
      <c r="FTG18"/>
      <c r="FTH18"/>
      <c r="FTI18"/>
      <c r="FTJ18"/>
      <c r="FTK18"/>
      <c r="FTL18"/>
      <c r="FTM18"/>
      <c r="FTN18"/>
      <c r="FTO18"/>
      <c r="FTP18"/>
      <c r="FTQ18"/>
      <c r="FTR18"/>
      <c r="FTS18"/>
      <c r="FTT18"/>
      <c r="FTU18"/>
      <c r="FTV18"/>
      <c r="FTW18"/>
      <c r="FTX18"/>
      <c r="FTY18"/>
      <c r="FTZ18"/>
      <c r="FUA18"/>
      <c r="FUB18"/>
      <c r="FUC18"/>
      <c r="FUD18"/>
      <c r="FUE18"/>
      <c r="FUF18"/>
      <c r="FUG18"/>
      <c r="FUH18"/>
      <c r="FUI18"/>
      <c r="FUJ18"/>
      <c r="FUK18"/>
      <c r="FUL18"/>
      <c r="FUM18"/>
      <c r="FUN18"/>
      <c r="FUO18"/>
      <c r="FUP18"/>
      <c r="FUQ18"/>
      <c r="FUR18"/>
      <c r="FUS18"/>
      <c r="FUT18"/>
      <c r="FUU18"/>
      <c r="FUV18"/>
      <c r="FUW18"/>
      <c r="FUX18"/>
      <c r="FUY18"/>
      <c r="FUZ18"/>
      <c r="FVA18"/>
      <c r="FVB18"/>
      <c r="FVC18"/>
      <c r="FVD18"/>
      <c r="FVE18"/>
      <c r="FVF18"/>
      <c r="FVG18"/>
      <c r="FVH18"/>
      <c r="FVI18"/>
      <c r="FVJ18"/>
      <c r="FVK18"/>
      <c r="FVL18"/>
      <c r="FVM18"/>
      <c r="FVN18"/>
      <c r="FVO18"/>
      <c r="FVP18"/>
      <c r="FVQ18"/>
      <c r="FVR18"/>
      <c r="FVS18"/>
      <c r="FVT18"/>
      <c r="FVU18"/>
      <c r="FVV18"/>
      <c r="FVW18"/>
      <c r="FVX18"/>
      <c r="FVY18"/>
      <c r="FVZ18"/>
      <c r="FWA18"/>
      <c r="FWB18"/>
      <c r="FWC18"/>
      <c r="FWD18"/>
      <c r="FWE18"/>
      <c r="FWF18"/>
      <c r="FWG18"/>
      <c r="FWH18"/>
      <c r="FWI18"/>
      <c r="FWJ18"/>
      <c r="FWK18"/>
      <c r="FWL18"/>
      <c r="FWM18"/>
      <c r="FWN18"/>
      <c r="FWO18"/>
      <c r="FWP18"/>
      <c r="FWQ18"/>
      <c r="FWR18"/>
      <c r="FWS18"/>
      <c r="FWT18"/>
      <c r="FWU18"/>
      <c r="FWV18"/>
      <c r="FWW18"/>
      <c r="FWX18"/>
      <c r="FWY18"/>
      <c r="FWZ18"/>
      <c r="FXA18"/>
      <c r="FXB18"/>
      <c r="FXC18"/>
      <c r="FXD18"/>
      <c r="FXE18"/>
      <c r="FXF18"/>
      <c r="FXG18"/>
      <c r="FXH18"/>
      <c r="FXI18"/>
      <c r="FXJ18"/>
      <c r="FXK18"/>
      <c r="FXL18"/>
      <c r="FXM18"/>
      <c r="FXN18"/>
      <c r="FXO18"/>
      <c r="FXP18"/>
      <c r="FXQ18"/>
      <c r="FXR18"/>
      <c r="FXS18"/>
      <c r="FXT18"/>
      <c r="FXU18"/>
      <c r="FXV18"/>
      <c r="FXW18"/>
      <c r="FXX18"/>
      <c r="FXY18"/>
      <c r="FXZ18"/>
      <c r="FYA18"/>
      <c r="FYB18"/>
      <c r="FYC18"/>
      <c r="FYD18"/>
      <c r="FYE18"/>
      <c r="FYF18"/>
      <c r="FYG18"/>
      <c r="FYH18"/>
      <c r="FYI18"/>
      <c r="FYJ18"/>
      <c r="FYK18"/>
      <c r="FYL18"/>
      <c r="FYM18"/>
      <c r="FYN18"/>
      <c r="FYO18"/>
      <c r="FYP18"/>
      <c r="FYQ18"/>
      <c r="FYR18"/>
      <c r="FYS18"/>
      <c r="FYT18"/>
      <c r="FYU18"/>
      <c r="FYV18"/>
      <c r="FYW18"/>
      <c r="FYX18"/>
      <c r="FYY18"/>
      <c r="FYZ18"/>
      <c r="FZA18"/>
      <c r="FZB18"/>
      <c r="FZC18"/>
      <c r="FZD18"/>
      <c r="FZE18"/>
      <c r="FZF18"/>
      <c r="FZG18"/>
      <c r="FZH18"/>
      <c r="FZI18"/>
      <c r="FZJ18"/>
      <c r="FZK18"/>
      <c r="FZL18"/>
      <c r="FZM18"/>
      <c r="FZN18"/>
      <c r="FZO18"/>
      <c r="FZP18"/>
      <c r="FZQ18"/>
      <c r="FZR18"/>
      <c r="FZS18"/>
      <c r="FZT18"/>
      <c r="FZU18"/>
      <c r="FZV18"/>
      <c r="FZW18"/>
      <c r="FZX18"/>
      <c r="FZY18"/>
      <c r="FZZ18"/>
      <c r="GAA18"/>
      <c r="GAB18"/>
      <c r="GAC18"/>
      <c r="GAD18"/>
      <c r="GAE18"/>
      <c r="GAF18"/>
      <c r="GAG18"/>
      <c r="GAH18"/>
      <c r="GAI18"/>
      <c r="GAJ18"/>
      <c r="GAK18"/>
      <c r="GAL18"/>
      <c r="GAM18"/>
      <c r="GAN18"/>
      <c r="GAO18"/>
      <c r="GAP18"/>
      <c r="GAQ18"/>
      <c r="GAR18"/>
      <c r="GAS18"/>
      <c r="GAT18"/>
      <c r="GAU18"/>
      <c r="GAV18"/>
      <c r="GAW18"/>
      <c r="GAX18"/>
      <c r="GAY18"/>
      <c r="GAZ18"/>
      <c r="GBA18"/>
      <c r="GBB18"/>
      <c r="GBC18"/>
      <c r="GBD18"/>
      <c r="GBE18"/>
      <c r="GBF18"/>
      <c r="GBG18"/>
      <c r="GBH18"/>
      <c r="GBI18"/>
      <c r="GBJ18"/>
      <c r="GBK18"/>
      <c r="GBL18"/>
      <c r="GBM18"/>
      <c r="GBN18"/>
      <c r="GBO18"/>
      <c r="GBP18"/>
      <c r="GBQ18"/>
      <c r="GBR18"/>
      <c r="GBS18"/>
      <c r="GBT18"/>
      <c r="GBU18"/>
      <c r="GBV18"/>
      <c r="GBW18"/>
      <c r="GBX18"/>
      <c r="GBY18"/>
      <c r="GBZ18"/>
      <c r="GCA18"/>
      <c r="GCB18"/>
      <c r="GCC18"/>
      <c r="GCD18"/>
      <c r="GCE18"/>
      <c r="GCF18"/>
      <c r="GCG18"/>
      <c r="GCH18"/>
      <c r="GCI18"/>
      <c r="GCJ18"/>
      <c r="GCK18"/>
      <c r="GCL18"/>
      <c r="GCM18"/>
      <c r="GCN18"/>
      <c r="GCO18"/>
      <c r="GCP18"/>
      <c r="GCQ18"/>
      <c r="GCR18"/>
      <c r="GCS18"/>
      <c r="GCT18"/>
      <c r="GCU18"/>
      <c r="GCV18"/>
      <c r="GCW18"/>
      <c r="GCX18"/>
      <c r="GCY18"/>
      <c r="GCZ18"/>
      <c r="GDA18"/>
      <c r="GDB18"/>
      <c r="GDC18"/>
      <c r="GDD18"/>
      <c r="GDE18"/>
      <c r="GDF18"/>
      <c r="GDG18"/>
      <c r="GDH18"/>
      <c r="GDI18"/>
      <c r="GDJ18"/>
      <c r="GDK18"/>
      <c r="GDL18"/>
      <c r="GDM18"/>
      <c r="GDN18"/>
      <c r="GDO18"/>
      <c r="GDP18"/>
      <c r="GDQ18"/>
      <c r="GDR18"/>
      <c r="GDS18"/>
      <c r="GDT18"/>
      <c r="GDU18"/>
      <c r="GDV18"/>
      <c r="GDW18"/>
      <c r="GDX18"/>
      <c r="GDY18"/>
      <c r="GDZ18"/>
      <c r="GEA18"/>
      <c r="GEB18"/>
      <c r="GEC18"/>
      <c r="GED18"/>
      <c r="GEE18"/>
      <c r="GEF18"/>
      <c r="GEG18"/>
      <c r="GEH18"/>
      <c r="GEI18"/>
      <c r="GEJ18"/>
      <c r="GEK18"/>
      <c r="GEL18"/>
      <c r="GEM18"/>
      <c r="GEN18"/>
      <c r="GEO18"/>
      <c r="GEP18"/>
      <c r="GEQ18"/>
      <c r="GER18"/>
      <c r="GES18"/>
      <c r="GET18"/>
      <c r="GEU18"/>
      <c r="GEV18"/>
      <c r="GEW18"/>
      <c r="GEX18"/>
      <c r="GEY18"/>
      <c r="GEZ18"/>
      <c r="GFA18"/>
      <c r="GFB18"/>
      <c r="GFC18"/>
      <c r="GFD18"/>
      <c r="GFE18"/>
      <c r="GFF18"/>
      <c r="GFG18"/>
      <c r="GFH18"/>
      <c r="GFI18"/>
      <c r="GFJ18"/>
      <c r="GFK18"/>
      <c r="GFL18"/>
      <c r="GFM18"/>
      <c r="GFN18"/>
      <c r="GFO18"/>
      <c r="GFP18"/>
      <c r="GFQ18"/>
      <c r="GFR18"/>
      <c r="GFS18"/>
      <c r="GFT18"/>
      <c r="GFU18"/>
      <c r="GFV18"/>
      <c r="GFW18"/>
      <c r="GFX18"/>
      <c r="GFY18"/>
      <c r="GFZ18"/>
      <c r="GGA18"/>
      <c r="GGB18"/>
      <c r="GGC18"/>
      <c r="GGD18"/>
      <c r="GGE18"/>
      <c r="GGF18"/>
      <c r="GGG18"/>
      <c r="GGH18"/>
      <c r="GGI18"/>
      <c r="GGJ18"/>
      <c r="GGK18"/>
      <c r="GGL18"/>
      <c r="GGM18"/>
      <c r="GGN18"/>
      <c r="GGO18"/>
      <c r="GGP18"/>
      <c r="GGQ18"/>
      <c r="GGR18"/>
      <c r="GGS18"/>
      <c r="GGT18"/>
      <c r="GGU18"/>
      <c r="GGV18"/>
      <c r="GGW18"/>
      <c r="GGX18"/>
      <c r="GGY18"/>
      <c r="GGZ18"/>
      <c r="GHA18"/>
      <c r="GHB18"/>
      <c r="GHC18"/>
      <c r="GHD18"/>
      <c r="GHE18"/>
      <c r="GHF18"/>
      <c r="GHG18"/>
      <c r="GHH18"/>
      <c r="GHI18"/>
      <c r="GHJ18"/>
      <c r="GHK18"/>
      <c r="GHL18"/>
      <c r="GHM18"/>
      <c r="GHN18"/>
      <c r="GHO18"/>
      <c r="GHP18"/>
      <c r="GHQ18"/>
      <c r="GHR18"/>
      <c r="GHS18"/>
      <c r="GHT18"/>
      <c r="GHU18"/>
      <c r="GHV18"/>
      <c r="GHW18"/>
      <c r="GHX18"/>
      <c r="GHY18"/>
      <c r="GHZ18"/>
      <c r="GIA18"/>
      <c r="GIB18"/>
      <c r="GIC18"/>
      <c r="GID18"/>
      <c r="GIE18"/>
      <c r="GIF18"/>
      <c r="GIG18"/>
      <c r="GIH18"/>
      <c r="GII18"/>
      <c r="GIJ18"/>
      <c r="GIK18"/>
      <c r="GIL18"/>
      <c r="GIM18"/>
      <c r="GIN18"/>
      <c r="GIO18"/>
      <c r="GIP18"/>
      <c r="GIQ18"/>
      <c r="GIR18"/>
      <c r="GIS18"/>
      <c r="GIT18"/>
      <c r="GIU18"/>
      <c r="GIV18"/>
      <c r="GIW18"/>
      <c r="GIX18"/>
      <c r="GIY18"/>
      <c r="GIZ18"/>
      <c r="GJA18"/>
      <c r="GJB18"/>
      <c r="GJC18"/>
      <c r="GJD18"/>
      <c r="GJE18"/>
      <c r="GJF18"/>
      <c r="GJG18"/>
      <c r="GJH18"/>
      <c r="GJI18"/>
      <c r="GJJ18"/>
      <c r="GJK18"/>
      <c r="GJL18"/>
      <c r="GJM18"/>
      <c r="GJN18"/>
      <c r="GJO18"/>
      <c r="GJP18"/>
      <c r="GJQ18"/>
      <c r="GJR18"/>
      <c r="GJS18"/>
      <c r="GJT18"/>
      <c r="GJU18"/>
      <c r="GJV18"/>
      <c r="GJW18"/>
      <c r="GJX18"/>
      <c r="GJY18"/>
      <c r="GJZ18"/>
      <c r="GKA18"/>
      <c r="GKB18"/>
      <c r="GKC18"/>
      <c r="GKD18"/>
      <c r="GKE18"/>
      <c r="GKF18"/>
      <c r="GKG18"/>
      <c r="GKH18"/>
      <c r="GKI18"/>
      <c r="GKJ18"/>
      <c r="GKK18"/>
      <c r="GKL18"/>
      <c r="GKM18"/>
      <c r="GKN18"/>
      <c r="GKO18"/>
      <c r="GKP18"/>
      <c r="GKQ18"/>
      <c r="GKR18"/>
      <c r="GKS18"/>
      <c r="GKT18"/>
      <c r="GKU18"/>
      <c r="GKV18"/>
      <c r="GKW18"/>
      <c r="GKX18"/>
      <c r="GKY18"/>
      <c r="GKZ18"/>
      <c r="GLA18"/>
      <c r="GLB18"/>
      <c r="GLC18"/>
      <c r="GLD18"/>
      <c r="GLE18"/>
      <c r="GLF18"/>
      <c r="GLG18"/>
      <c r="GLH18"/>
      <c r="GLI18"/>
      <c r="GLJ18"/>
      <c r="GLK18"/>
      <c r="GLL18"/>
      <c r="GLM18"/>
      <c r="GLN18"/>
      <c r="GLO18"/>
      <c r="GLP18"/>
      <c r="GLQ18"/>
      <c r="GLR18"/>
      <c r="GLS18"/>
      <c r="GLT18"/>
      <c r="GLU18"/>
      <c r="GLV18"/>
      <c r="GLW18"/>
      <c r="GLX18"/>
      <c r="GLY18"/>
      <c r="GLZ18"/>
      <c r="GMA18"/>
      <c r="GMB18"/>
      <c r="GMC18"/>
      <c r="GMD18"/>
      <c r="GME18"/>
      <c r="GMF18"/>
      <c r="GMG18"/>
      <c r="GMH18"/>
      <c r="GMI18"/>
      <c r="GMJ18"/>
      <c r="GMK18"/>
      <c r="GML18"/>
      <c r="GMM18"/>
      <c r="GMN18"/>
      <c r="GMO18"/>
      <c r="GMP18"/>
      <c r="GMQ18"/>
      <c r="GMR18"/>
      <c r="GMS18"/>
      <c r="GMT18"/>
      <c r="GMU18"/>
      <c r="GMV18"/>
      <c r="GMW18"/>
      <c r="GMX18"/>
      <c r="GMY18"/>
      <c r="GMZ18"/>
      <c r="GNA18"/>
      <c r="GNB18"/>
      <c r="GNC18"/>
      <c r="GND18"/>
      <c r="GNE18"/>
      <c r="GNF18"/>
      <c r="GNG18"/>
      <c r="GNH18"/>
      <c r="GNI18"/>
      <c r="GNJ18"/>
      <c r="GNK18"/>
      <c r="GNL18"/>
      <c r="GNM18"/>
      <c r="GNN18"/>
      <c r="GNO18"/>
      <c r="GNP18"/>
      <c r="GNQ18"/>
      <c r="GNR18"/>
      <c r="GNS18"/>
      <c r="GNT18"/>
      <c r="GNU18"/>
      <c r="GNV18"/>
      <c r="GNW18"/>
      <c r="GNX18"/>
      <c r="GNY18"/>
      <c r="GNZ18"/>
      <c r="GOA18"/>
      <c r="GOB18"/>
      <c r="GOC18"/>
      <c r="GOD18"/>
      <c r="GOE18"/>
      <c r="GOF18"/>
      <c r="GOG18"/>
      <c r="GOH18"/>
      <c r="GOI18"/>
      <c r="GOJ18"/>
      <c r="GOK18"/>
      <c r="GOL18"/>
      <c r="GOM18"/>
      <c r="GON18"/>
      <c r="GOO18"/>
      <c r="GOP18"/>
      <c r="GOQ18"/>
      <c r="GOR18"/>
      <c r="GOS18"/>
      <c r="GOT18"/>
      <c r="GOU18"/>
      <c r="GOV18"/>
      <c r="GOW18"/>
      <c r="GOX18"/>
      <c r="GOY18"/>
      <c r="GOZ18"/>
      <c r="GPA18"/>
      <c r="GPB18"/>
      <c r="GPC18"/>
      <c r="GPD18"/>
      <c r="GPE18"/>
      <c r="GPF18"/>
      <c r="GPG18"/>
      <c r="GPH18"/>
      <c r="GPI18"/>
      <c r="GPJ18"/>
      <c r="GPK18"/>
      <c r="GPL18"/>
      <c r="GPM18"/>
      <c r="GPN18"/>
      <c r="GPO18"/>
      <c r="GPP18"/>
      <c r="GPQ18"/>
      <c r="GPR18"/>
      <c r="GPS18"/>
      <c r="GPT18"/>
      <c r="GPU18"/>
      <c r="GPV18"/>
      <c r="GPW18"/>
      <c r="GPX18"/>
      <c r="GPY18"/>
      <c r="GPZ18"/>
      <c r="GQA18"/>
      <c r="GQB18"/>
      <c r="GQC18"/>
      <c r="GQD18"/>
      <c r="GQE18"/>
      <c r="GQF18"/>
      <c r="GQG18"/>
      <c r="GQH18"/>
      <c r="GQI18"/>
      <c r="GQJ18"/>
      <c r="GQK18"/>
      <c r="GQL18"/>
      <c r="GQM18"/>
      <c r="GQN18"/>
      <c r="GQO18"/>
      <c r="GQP18"/>
      <c r="GQQ18"/>
      <c r="GQR18"/>
      <c r="GQS18"/>
      <c r="GQT18"/>
      <c r="GQU18"/>
      <c r="GQV18"/>
      <c r="GQW18"/>
      <c r="GQX18"/>
      <c r="GQY18"/>
      <c r="GQZ18"/>
      <c r="GRA18"/>
      <c r="GRB18"/>
      <c r="GRC18"/>
      <c r="GRD18"/>
      <c r="GRE18"/>
      <c r="GRF18"/>
      <c r="GRG18"/>
      <c r="GRH18"/>
      <c r="GRI18"/>
      <c r="GRJ18"/>
      <c r="GRK18"/>
      <c r="GRL18"/>
      <c r="GRM18"/>
      <c r="GRN18"/>
      <c r="GRO18"/>
      <c r="GRP18"/>
      <c r="GRQ18"/>
      <c r="GRR18"/>
      <c r="GRS18"/>
      <c r="GRT18"/>
      <c r="GRU18"/>
      <c r="GRV18"/>
      <c r="GRW18"/>
      <c r="GRX18"/>
      <c r="GRY18"/>
      <c r="GRZ18"/>
      <c r="GSA18"/>
      <c r="GSB18"/>
      <c r="GSC18"/>
      <c r="GSD18"/>
      <c r="GSE18"/>
      <c r="GSF18"/>
      <c r="GSG18"/>
      <c r="GSH18"/>
      <c r="GSI18"/>
      <c r="GSJ18"/>
      <c r="GSK18"/>
      <c r="GSL18"/>
      <c r="GSM18"/>
      <c r="GSN18"/>
      <c r="GSO18"/>
      <c r="GSP18"/>
      <c r="GSQ18"/>
      <c r="GSR18"/>
      <c r="GSS18"/>
      <c r="GST18"/>
      <c r="GSU18"/>
      <c r="GSV18"/>
      <c r="GSW18"/>
      <c r="GSX18"/>
      <c r="GSY18"/>
      <c r="GSZ18"/>
      <c r="GTA18"/>
      <c r="GTB18"/>
      <c r="GTC18"/>
      <c r="GTD18"/>
      <c r="GTE18"/>
      <c r="GTF18"/>
      <c r="GTG18"/>
      <c r="GTH18"/>
      <c r="GTI18"/>
      <c r="GTJ18"/>
      <c r="GTK18"/>
      <c r="GTL18"/>
      <c r="GTM18"/>
      <c r="GTN18"/>
      <c r="GTO18"/>
      <c r="GTP18"/>
      <c r="GTQ18"/>
      <c r="GTR18"/>
      <c r="GTS18"/>
      <c r="GTT18"/>
      <c r="GTU18"/>
      <c r="GTV18"/>
      <c r="GTW18"/>
      <c r="GTX18"/>
      <c r="GTY18"/>
      <c r="GTZ18"/>
      <c r="GUA18"/>
      <c r="GUB18"/>
      <c r="GUC18"/>
      <c r="GUD18"/>
      <c r="GUE18"/>
      <c r="GUF18"/>
      <c r="GUG18"/>
      <c r="GUH18"/>
      <c r="GUI18"/>
      <c r="GUJ18"/>
      <c r="GUK18"/>
      <c r="GUL18"/>
      <c r="GUM18"/>
      <c r="GUN18"/>
      <c r="GUO18"/>
      <c r="GUP18"/>
      <c r="GUQ18"/>
      <c r="GUR18"/>
      <c r="GUS18"/>
      <c r="GUT18"/>
      <c r="GUU18"/>
      <c r="GUV18"/>
      <c r="GUW18"/>
      <c r="GUX18"/>
      <c r="GUY18"/>
      <c r="GUZ18"/>
      <c r="GVA18"/>
      <c r="GVB18"/>
      <c r="GVC18"/>
      <c r="GVD18"/>
      <c r="GVE18"/>
      <c r="GVF18"/>
      <c r="GVG18"/>
      <c r="GVH18"/>
      <c r="GVI18"/>
      <c r="GVJ18"/>
      <c r="GVK18"/>
      <c r="GVL18"/>
      <c r="GVM18"/>
      <c r="GVN18"/>
      <c r="GVO18"/>
      <c r="GVP18"/>
      <c r="GVQ18"/>
      <c r="GVR18"/>
      <c r="GVS18"/>
      <c r="GVT18"/>
      <c r="GVU18"/>
      <c r="GVV18"/>
      <c r="GVW18"/>
      <c r="GVX18"/>
      <c r="GVY18"/>
      <c r="GVZ18"/>
      <c r="GWA18"/>
      <c r="GWB18"/>
      <c r="GWC18"/>
      <c r="GWD18"/>
      <c r="GWE18"/>
      <c r="GWF18"/>
      <c r="GWG18"/>
      <c r="GWH18"/>
      <c r="GWI18"/>
      <c r="GWJ18"/>
      <c r="GWK18"/>
      <c r="GWL18"/>
      <c r="GWM18"/>
      <c r="GWN18"/>
      <c r="GWO18"/>
      <c r="GWP18"/>
      <c r="GWQ18"/>
      <c r="GWR18"/>
      <c r="GWS18"/>
      <c r="GWT18"/>
      <c r="GWU18"/>
      <c r="GWV18"/>
      <c r="GWW18"/>
      <c r="GWX18"/>
      <c r="GWY18"/>
      <c r="GWZ18"/>
      <c r="GXA18"/>
      <c r="GXB18"/>
      <c r="GXC18"/>
      <c r="GXD18"/>
      <c r="GXE18"/>
      <c r="GXF18"/>
      <c r="GXG18"/>
      <c r="GXH18"/>
      <c r="GXI18"/>
      <c r="GXJ18"/>
      <c r="GXK18"/>
      <c r="GXL18"/>
      <c r="GXM18"/>
      <c r="GXN18"/>
      <c r="GXO18"/>
      <c r="GXP18"/>
      <c r="GXQ18"/>
      <c r="GXR18"/>
      <c r="GXS18"/>
      <c r="GXT18"/>
      <c r="GXU18"/>
      <c r="GXV18"/>
      <c r="GXW18"/>
      <c r="GXX18"/>
      <c r="GXY18"/>
      <c r="GXZ18"/>
      <c r="GYA18"/>
      <c r="GYB18"/>
      <c r="GYC18"/>
      <c r="GYD18"/>
      <c r="GYE18"/>
      <c r="GYF18"/>
      <c r="GYG18"/>
      <c r="GYH18"/>
      <c r="GYI18"/>
      <c r="GYJ18"/>
      <c r="GYK18"/>
      <c r="GYL18"/>
      <c r="GYM18"/>
      <c r="GYN18"/>
      <c r="GYO18"/>
      <c r="GYP18"/>
      <c r="GYQ18"/>
      <c r="GYR18"/>
      <c r="GYS18"/>
      <c r="GYT18"/>
      <c r="GYU18"/>
      <c r="GYV18"/>
      <c r="GYW18"/>
      <c r="GYX18"/>
      <c r="GYY18"/>
      <c r="GYZ18"/>
      <c r="GZA18"/>
      <c r="GZB18"/>
      <c r="GZC18"/>
      <c r="GZD18"/>
      <c r="GZE18"/>
      <c r="GZF18"/>
      <c r="GZG18"/>
      <c r="GZH18"/>
      <c r="GZI18"/>
      <c r="GZJ18"/>
      <c r="GZK18"/>
      <c r="GZL18"/>
      <c r="GZM18"/>
      <c r="GZN18"/>
      <c r="GZO18"/>
      <c r="GZP18"/>
      <c r="GZQ18"/>
      <c r="GZR18"/>
      <c r="GZS18"/>
      <c r="GZT18"/>
      <c r="GZU18"/>
      <c r="GZV18"/>
      <c r="GZW18"/>
      <c r="GZX18"/>
      <c r="GZY18"/>
      <c r="GZZ18"/>
      <c r="HAA18"/>
      <c r="HAB18"/>
      <c r="HAC18"/>
      <c r="HAD18"/>
      <c r="HAE18"/>
      <c r="HAF18"/>
      <c r="HAG18"/>
      <c r="HAH18"/>
      <c r="HAI18"/>
      <c r="HAJ18"/>
      <c r="HAK18"/>
      <c r="HAL18"/>
      <c r="HAM18"/>
      <c r="HAN18"/>
      <c r="HAO18"/>
      <c r="HAP18"/>
      <c r="HAQ18"/>
      <c r="HAR18"/>
      <c r="HAS18"/>
      <c r="HAT18"/>
      <c r="HAU18"/>
      <c r="HAV18"/>
      <c r="HAW18"/>
      <c r="HAX18"/>
      <c r="HAY18"/>
      <c r="HAZ18"/>
      <c r="HBA18"/>
      <c r="HBB18"/>
      <c r="HBC18"/>
      <c r="HBD18"/>
      <c r="HBE18"/>
      <c r="HBF18"/>
      <c r="HBG18"/>
      <c r="HBH18"/>
      <c r="HBI18"/>
      <c r="HBJ18"/>
      <c r="HBK18"/>
      <c r="HBL18"/>
      <c r="HBM18"/>
      <c r="HBN18"/>
      <c r="HBO18"/>
      <c r="HBP18"/>
      <c r="HBQ18"/>
      <c r="HBR18"/>
      <c r="HBS18"/>
      <c r="HBT18"/>
      <c r="HBU18"/>
      <c r="HBV18"/>
      <c r="HBW18"/>
      <c r="HBX18"/>
      <c r="HBY18"/>
      <c r="HBZ18"/>
      <c r="HCA18"/>
      <c r="HCB18"/>
      <c r="HCC18"/>
      <c r="HCD18"/>
      <c r="HCE18"/>
      <c r="HCF18"/>
      <c r="HCG18"/>
      <c r="HCH18"/>
      <c r="HCI18"/>
      <c r="HCJ18"/>
      <c r="HCK18"/>
      <c r="HCL18"/>
      <c r="HCM18"/>
      <c r="HCN18"/>
      <c r="HCO18"/>
      <c r="HCP18"/>
      <c r="HCQ18"/>
      <c r="HCR18"/>
      <c r="HCS18"/>
      <c r="HCT18"/>
      <c r="HCU18"/>
      <c r="HCV18"/>
      <c r="HCW18"/>
      <c r="HCX18"/>
      <c r="HCY18"/>
      <c r="HCZ18"/>
      <c r="HDA18"/>
      <c r="HDB18"/>
      <c r="HDC18"/>
      <c r="HDD18"/>
      <c r="HDE18"/>
      <c r="HDF18"/>
      <c r="HDG18"/>
      <c r="HDH18"/>
      <c r="HDI18"/>
      <c r="HDJ18"/>
      <c r="HDK18"/>
      <c r="HDL18"/>
      <c r="HDM18"/>
      <c r="HDN18"/>
      <c r="HDO18"/>
      <c r="HDP18"/>
      <c r="HDQ18"/>
      <c r="HDR18"/>
      <c r="HDS18"/>
      <c r="HDT18"/>
      <c r="HDU18"/>
      <c r="HDV18"/>
      <c r="HDW18"/>
      <c r="HDX18"/>
      <c r="HDY18"/>
      <c r="HDZ18"/>
      <c r="HEA18"/>
      <c r="HEB18"/>
      <c r="HEC18"/>
      <c r="HED18"/>
      <c r="HEE18"/>
      <c r="HEF18"/>
      <c r="HEG18"/>
      <c r="HEH18"/>
      <c r="HEI18"/>
      <c r="HEJ18"/>
      <c r="HEK18"/>
      <c r="HEL18"/>
      <c r="HEM18"/>
      <c r="HEN18"/>
      <c r="HEO18"/>
      <c r="HEP18"/>
      <c r="HEQ18"/>
      <c r="HER18"/>
      <c r="HES18"/>
      <c r="HET18"/>
      <c r="HEU18"/>
      <c r="HEV18"/>
      <c r="HEW18"/>
      <c r="HEX18"/>
      <c r="HEY18"/>
      <c r="HEZ18"/>
      <c r="HFA18"/>
      <c r="HFB18"/>
      <c r="HFC18"/>
      <c r="HFD18"/>
      <c r="HFE18"/>
      <c r="HFF18"/>
      <c r="HFG18"/>
      <c r="HFH18"/>
      <c r="HFI18"/>
      <c r="HFJ18"/>
      <c r="HFK18"/>
      <c r="HFL18"/>
      <c r="HFM18"/>
      <c r="HFN18"/>
      <c r="HFO18"/>
      <c r="HFP18"/>
      <c r="HFQ18"/>
      <c r="HFR18"/>
      <c r="HFS18"/>
      <c r="HFT18"/>
      <c r="HFU18"/>
      <c r="HFV18"/>
      <c r="HFW18"/>
      <c r="HFX18"/>
      <c r="HFY18"/>
      <c r="HFZ18"/>
      <c r="HGA18"/>
      <c r="HGB18"/>
      <c r="HGC18"/>
      <c r="HGD18"/>
      <c r="HGE18"/>
      <c r="HGF18"/>
      <c r="HGG18"/>
      <c r="HGH18"/>
      <c r="HGI18"/>
      <c r="HGJ18"/>
      <c r="HGK18"/>
      <c r="HGL18"/>
      <c r="HGM18"/>
      <c r="HGN18"/>
      <c r="HGO18"/>
      <c r="HGP18"/>
      <c r="HGQ18"/>
      <c r="HGR18"/>
      <c r="HGS18"/>
      <c r="HGT18"/>
      <c r="HGU18"/>
      <c r="HGV18"/>
      <c r="HGW18"/>
      <c r="HGX18"/>
      <c r="HGY18"/>
      <c r="HGZ18"/>
      <c r="HHA18"/>
      <c r="HHB18"/>
      <c r="HHC18"/>
      <c r="HHD18"/>
      <c r="HHE18"/>
      <c r="HHF18"/>
      <c r="HHG18"/>
      <c r="HHH18"/>
      <c r="HHI18"/>
      <c r="HHJ18"/>
      <c r="HHK18"/>
      <c r="HHL18"/>
      <c r="HHM18"/>
      <c r="HHN18"/>
      <c r="HHO18"/>
      <c r="HHP18"/>
      <c r="HHQ18"/>
      <c r="HHR18"/>
      <c r="HHS18"/>
      <c r="HHT18"/>
      <c r="HHU18"/>
      <c r="HHV18"/>
      <c r="HHW18"/>
      <c r="HHX18"/>
      <c r="HHY18"/>
      <c r="HHZ18"/>
      <c r="HIA18"/>
      <c r="HIB18"/>
      <c r="HIC18"/>
      <c r="HID18"/>
      <c r="HIE18"/>
      <c r="HIF18"/>
      <c r="HIG18"/>
      <c r="HIH18"/>
      <c r="HII18"/>
      <c r="HIJ18"/>
      <c r="HIK18"/>
      <c r="HIL18"/>
      <c r="HIM18"/>
      <c r="HIN18"/>
      <c r="HIO18"/>
      <c r="HIP18"/>
      <c r="HIQ18"/>
      <c r="HIR18"/>
      <c r="HIS18"/>
      <c r="HIT18"/>
      <c r="HIU18"/>
      <c r="HIV18"/>
      <c r="HIW18"/>
      <c r="HIX18"/>
      <c r="HIY18"/>
      <c r="HIZ18"/>
      <c r="HJA18"/>
      <c r="HJB18"/>
      <c r="HJC18"/>
      <c r="HJD18"/>
      <c r="HJE18"/>
      <c r="HJF18"/>
      <c r="HJG18"/>
      <c r="HJH18"/>
      <c r="HJI18"/>
      <c r="HJJ18"/>
      <c r="HJK18"/>
      <c r="HJL18"/>
      <c r="HJM18"/>
      <c r="HJN18"/>
      <c r="HJO18"/>
      <c r="HJP18"/>
      <c r="HJQ18"/>
      <c r="HJR18"/>
      <c r="HJS18"/>
      <c r="HJT18"/>
      <c r="HJU18"/>
      <c r="HJV18"/>
      <c r="HJW18"/>
      <c r="HJX18"/>
      <c r="HJY18"/>
      <c r="HJZ18"/>
      <c r="HKA18"/>
      <c r="HKB18"/>
      <c r="HKC18"/>
      <c r="HKD18"/>
      <c r="HKE18"/>
      <c r="HKF18"/>
      <c r="HKG18"/>
      <c r="HKH18"/>
      <c r="HKI18"/>
      <c r="HKJ18"/>
      <c r="HKK18"/>
      <c r="HKL18"/>
      <c r="HKM18"/>
      <c r="HKN18"/>
      <c r="HKO18"/>
      <c r="HKP18"/>
      <c r="HKQ18"/>
      <c r="HKR18"/>
      <c r="HKS18"/>
      <c r="HKT18"/>
      <c r="HKU18"/>
      <c r="HKV18"/>
      <c r="HKW18"/>
      <c r="HKX18"/>
      <c r="HKY18"/>
      <c r="HKZ18"/>
      <c r="HLA18"/>
      <c r="HLB18"/>
      <c r="HLC18"/>
      <c r="HLD18"/>
      <c r="HLE18"/>
      <c r="HLF18"/>
      <c r="HLG18"/>
      <c r="HLH18"/>
      <c r="HLI18"/>
      <c r="HLJ18"/>
      <c r="HLK18"/>
      <c r="HLL18"/>
      <c r="HLM18"/>
      <c r="HLN18"/>
      <c r="HLO18"/>
      <c r="HLP18"/>
      <c r="HLQ18"/>
      <c r="HLR18"/>
      <c r="HLS18"/>
      <c r="HLT18"/>
      <c r="HLU18"/>
      <c r="HLV18"/>
      <c r="HLW18"/>
      <c r="HLX18"/>
      <c r="HLY18"/>
      <c r="HLZ18"/>
      <c r="HMA18"/>
      <c r="HMB18"/>
      <c r="HMC18"/>
      <c r="HMD18"/>
      <c r="HME18"/>
      <c r="HMF18"/>
      <c r="HMG18"/>
      <c r="HMH18"/>
      <c r="HMI18"/>
      <c r="HMJ18"/>
      <c r="HMK18"/>
      <c r="HML18"/>
      <c r="HMM18"/>
      <c r="HMN18"/>
      <c r="HMO18"/>
      <c r="HMP18"/>
      <c r="HMQ18"/>
      <c r="HMR18"/>
      <c r="HMS18"/>
      <c r="HMT18"/>
      <c r="HMU18"/>
      <c r="HMV18"/>
      <c r="HMW18"/>
      <c r="HMX18"/>
      <c r="HMY18"/>
      <c r="HMZ18"/>
      <c r="HNA18"/>
      <c r="HNB18"/>
      <c r="HNC18"/>
      <c r="HND18"/>
      <c r="HNE18"/>
      <c r="HNF18"/>
      <c r="HNG18"/>
      <c r="HNH18"/>
      <c r="HNI18"/>
      <c r="HNJ18"/>
      <c r="HNK18"/>
      <c r="HNL18"/>
      <c r="HNM18"/>
      <c r="HNN18"/>
      <c r="HNO18"/>
      <c r="HNP18"/>
      <c r="HNQ18"/>
      <c r="HNR18"/>
      <c r="HNS18"/>
      <c r="HNT18"/>
      <c r="HNU18"/>
      <c r="HNV18"/>
      <c r="HNW18"/>
      <c r="HNX18"/>
      <c r="HNY18"/>
      <c r="HNZ18"/>
      <c r="HOA18"/>
      <c r="HOB18"/>
      <c r="HOC18"/>
      <c r="HOD18"/>
      <c r="HOE18"/>
      <c r="HOF18"/>
      <c r="HOG18"/>
      <c r="HOH18"/>
      <c r="HOI18"/>
      <c r="HOJ18"/>
      <c r="HOK18"/>
      <c r="HOL18"/>
      <c r="HOM18"/>
      <c r="HON18"/>
      <c r="HOO18"/>
      <c r="HOP18"/>
      <c r="HOQ18"/>
      <c r="HOR18"/>
      <c r="HOS18"/>
      <c r="HOT18"/>
      <c r="HOU18"/>
      <c r="HOV18"/>
      <c r="HOW18"/>
      <c r="HOX18"/>
      <c r="HOY18"/>
      <c r="HOZ18"/>
      <c r="HPA18"/>
      <c r="HPB18"/>
      <c r="HPC18"/>
      <c r="HPD18"/>
      <c r="HPE18"/>
      <c r="HPF18"/>
      <c r="HPG18"/>
      <c r="HPH18"/>
      <c r="HPI18"/>
      <c r="HPJ18"/>
      <c r="HPK18"/>
      <c r="HPL18"/>
      <c r="HPM18"/>
      <c r="HPN18"/>
      <c r="HPO18"/>
      <c r="HPP18"/>
      <c r="HPQ18"/>
      <c r="HPR18"/>
      <c r="HPS18"/>
      <c r="HPT18"/>
      <c r="HPU18"/>
      <c r="HPV18"/>
      <c r="HPW18"/>
      <c r="HPX18"/>
      <c r="HPY18"/>
      <c r="HPZ18"/>
      <c r="HQA18"/>
      <c r="HQB18"/>
      <c r="HQC18"/>
      <c r="HQD18"/>
      <c r="HQE18"/>
      <c r="HQF18"/>
      <c r="HQG18"/>
      <c r="HQH18"/>
      <c r="HQI18"/>
      <c r="HQJ18"/>
      <c r="HQK18"/>
      <c r="HQL18"/>
      <c r="HQM18"/>
      <c r="HQN18"/>
      <c r="HQO18"/>
      <c r="HQP18"/>
      <c r="HQQ18"/>
      <c r="HQR18"/>
      <c r="HQS18"/>
      <c r="HQT18"/>
      <c r="HQU18"/>
      <c r="HQV18"/>
      <c r="HQW18"/>
      <c r="HQX18"/>
      <c r="HQY18"/>
      <c r="HQZ18"/>
      <c r="HRA18"/>
      <c r="HRB18"/>
      <c r="HRC18"/>
      <c r="HRD18"/>
      <c r="HRE18"/>
      <c r="HRF18"/>
      <c r="HRG18"/>
      <c r="HRH18"/>
      <c r="HRI18"/>
      <c r="HRJ18"/>
      <c r="HRK18"/>
      <c r="HRL18"/>
      <c r="HRM18"/>
      <c r="HRN18"/>
      <c r="HRO18"/>
      <c r="HRP18"/>
      <c r="HRQ18"/>
      <c r="HRR18"/>
      <c r="HRS18"/>
      <c r="HRT18"/>
      <c r="HRU18"/>
      <c r="HRV18"/>
      <c r="HRW18"/>
      <c r="HRX18"/>
      <c r="HRY18"/>
      <c r="HRZ18"/>
      <c r="HSA18"/>
      <c r="HSB18"/>
      <c r="HSC18"/>
      <c r="HSD18"/>
      <c r="HSE18"/>
      <c r="HSF18"/>
      <c r="HSG18"/>
      <c r="HSH18"/>
      <c r="HSI18"/>
      <c r="HSJ18"/>
      <c r="HSK18"/>
      <c r="HSL18"/>
      <c r="HSM18"/>
      <c r="HSN18"/>
      <c r="HSO18"/>
      <c r="HSP18"/>
      <c r="HSQ18"/>
      <c r="HSR18"/>
      <c r="HSS18"/>
      <c r="HST18"/>
      <c r="HSU18"/>
      <c r="HSV18"/>
      <c r="HSW18"/>
      <c r="HSX18"/>
      <c r="HSY18"/>
      <c r="HSZ18"/>
      <c r="HTA18"/>
      <c r="HTB18"/>
      <c r="HTC18"/>
      <c r="HTD18"/>
      <c r="HTE18"/>
      <c r="HTF18"/>
      <c r="HTG18"/>
      <c r="HTH18"/>
      <c r="HTI18"/>
      <c r="HTJ18"/>
      <c r="HTK18"/>
      <c r="HTL18"/>
      <c r="HTM18"/>
      <c r="HTN18"/>
      <c r="HTO18"/>
      <c r="HTP18"/>
      <c r="HTQ18"/>
      <c r="HTR18"/>
      <c r="HTS18"/>
      <c r="HTT18"/>
      <c r="HTU18"/>
      <c r="HTV18"/>
      <c r="HTW18"/>
      <c r="HTX18"/>
      <c r="HTY18"/>
      <c r="HTZ18"/>
      <c r="HUA18"/>
      <c r="HUB18"/>
      <c r="HUC18"/>
      <c r="HUD18"/>
      <c r="HUE18"/>
      <c r="HUF18"/>
      <c r="HUG18"/>
      <c r="HUH18"/>
      <c r="HUI18"/>
      <c r="HUJ18"/>
      <c r="HUK18"/>
      <c r="HUL18"/>
      <c r="HUM18"/>
      <c r="HUN18"/>
      <c r="HUO18"/>
      <c r="HUP18"/>
      <c r="HUQ18"/>
      <c r="HUR18"/>
      <c r="HUS18"/>
      <c r="HUT18"/>
      <c r="HUU18"/>
      <c r="HUV18"/>
      <c r="HUW18"/>
      <c r="HUX18"/>
      <c r="HUY18"/>
      <c r="HUZ18"/>
      <c r="HVA18"/>
      <c r="HVB18"/>
      <c r="HVC18"/>
      <c r="HVD18"/>
      <c r="HVE18"/>
      <c r="HVF18"/>
      <c r="HVG18"/>
      <c r="HVH18"/>
      <c r="HVI18"/>
      <c r="HVJ18"/>
      <c r="HVK18"/>
      <c r="HVL18"/>
      <c r="HVM18"/>
      <c r="HVN18"/>
      <c r="HVO18"/>
      <c r="HVP18"/>
      <c r="HVQ18"/>
      <c r="HVR18"/>
      <c r="HVS18"/>
      <c r="HVT18"/>
      <c r="HVU18"/>
      <c r="HVV18"/>
      <c r="HVW18"/>
      <c r="HVX18"/>
      <c r="HVY18"/>
      <c r="HVZ18"/>
      <c r="HWA18"/>
      <c r="HWB18"/>
      <c r="HWC18"/>
      <c r="HWD18"/>
      <c r="HWE18"/>
      <c r="HWF18"/>
      <c r="HWG18"/>
      <c r="HWH18"/>
      <c r="HWI18"/>
      <c r="HWJ18"/>
      <c r="HWK18"/>
      <c r="HWL18"/>
      <c r="HWM18"/>
      <c r="HWN18"/>
      <c r="HWO18"/>
      <c r="HWP18"/>
      <c r="HWQ18"/>
      <c r="HWR18"/>
      <c r="HWS18"/>
      <c r="HWT18"/>
      <c r="HWU18"/>
      <c r="HWV18"/>
      <c r="HWW18"/>
      <c r="HWX18"/>
      <c r="HWY18"/>
      <c r="HWZ18"/>
      <c r="HXA18"/>
      <c r="HXB18"/>
      <c r="HXC18"/>
      <c r="HXD18"/>
      <c r="HXE18"/>
      <c r="HXF18"/>
      <c r="HXG18"/>
      <c r="HXH18"/>
      <c r="HXI18"/>
      <c r="HXJ18"/>
      <c r="HXK18"/>
      <c r="HXL18"/>
      <c r="HXM18"/>
      <c r="HXN18"/>
      <c r="HXO18"/>
      <c r="HXP18"/>
      <c r="HXQ18"/>
      <c r="HXR18"/>
      <c r="HXS18"/>
      <c r="HXT18"/>
      <c r="HXU18"/>
      <c r="HXV18"/>
      <c r="HXW18"/>
      <c r="HXX18"/>
      <c r="HXY18"/>
      <c r="HXZ18"/>
      <c r="HYA18"/>
      <c r="HYB18"/>
      <c r="HYC18"/>
      <c r="HYD18"/>
      <c r="HYE18"/>
      <c r="HYF18"/>
      <c r="HYG18"/>
      <c r="HYH18"/>
      <c r="HYI18"/>
      <c r="HYJ18"/>
      <c r="HYK18"/>
      <c r="HYL18"/>
      <c r="HYM18"/>
      <c r="HYN18"/>
      <c r="HYO18"/>
      <c r="HYP18"/>
      <c r="HYQ18"/>
      <c r="HYR18"/>
      <c r="HYS18"/>
      <c r="HYT18"/>
      <c r="HYU18"/>
      <c r="HYV18"/>
      <c r="HYW18"/>
      <c r="HYX18"/>
      <c r="HYY18"/>
      <c r="HYZ18"/>
      <c r="HZA18"/>
      <c r="HZB18"/>
      <c r="HZC18"/>
      <c r="HZD18"/>
      <c r="HZE18"/>
      <c r="HZF18"/>
      <c r="HZG18"/>
      <c r="HZH18"/>
      <c r="HZI18"/>
      <c r="HZJ18"/>
      <c r="HZK18"/>
      <c r="HZL18"/>
      <c r="HZM18"/>
      <c r="HZN18"/>
      <c r="HZO18"/>
      <c r="HZP18"/>
      <c r="HZQ18"/>
      <c r="HZR18"/>
      <c r="HZS18"/>
      <c r="HZT18"/>
      <c r="HZU18"/>
      <c r="HZV18"/>
      <c r="HZW18"/>
      <c r="HZX18"/>
      <c r="HZY18"/>
      <c r="HZZ18"/>
      <c r="IAA18"/>
      <c r="IAB18"/>
      <c r="IAC18"/>
      <c r="IAD18"/>
      <c r="IAE18"/>
      <c r="IAF18"/>
      <c r="IAG18"/>
      <c r="IAH18"/>
      <c r="IAI18"/>
      <c r="IAJ18"/>
      <c r="IAK18"/>
      <c r="IAL18"/>
      <c r="IAM18"/>
      <c r="IAN18"/>
      <c r="IAO18"/>
      <c r="IAP18"/>
      <c r="IAQ18"/>
      <c r="IAR18"/>
      <c r="IAS18"/>
      <c r="IAT18"/>
      <c r="IAU18"/>
      <c r="IAV18"/>
      <c r="IAW18"/>
      <c r="IAX18"/>
      <c r="IAY18"/>
      <c r="IAZ18"/>
      <c r="IBA18"/>
      <c r="IBB18"/>
      <c r="IBC18"/>
      <c r="IBD18"/>
      <c r="IBE18"/>
      <c r="IBF18"/>
      <c r="IBG18"/>
      <c r="IBH18"/>
      <c r="IBI18"/>
      <c r="IBJ18"/>
      <c r="IBK18"/>
      <c r="IBL18"/>
      <c r="IBM18"/>
      <c r="IBN18"/>
      <c r="IBO18"/>
      <c r="IBP18"/>
      <c r="IBQ18"/>
      <c r="IBR18"/>
      <c r="IBS18"/>
      <c r="IBT18"/>
      <c r="IBU18"/>
      <c r="IBV18"/>
      <c r="IBW18"/>
      <c r="IBX18"/>
      <c r="IBY18"/>
      <c r="IBZ18"/>
      <c r="ICA18"/>
      <c r="ICB18"/>
      <c r="ICC18"/>
      <c r="ICD18"/>
      <c r="ICE18"/>
      <c r="ICF18"/>
      <c r="ICG18"/>
      <c r="ICH18"/>
      <c r="ICI18"/>
      <c r="ICJ18"/>
      <c r="ICK18"/>
      <c r="ICL18"/>
      <c r="ICM18"/>
      <c r="ICN18"/>
      <c r="ICO18"/>
      <c r="ICP18"/>
      <c r="ICQ18"/>
      <c r="ICR18"/>
      <c r="ICS18"/>
      <c r="ICT18"/>
      <c r="ICU18"/>
      <c r="ICV18"/>
      <c r="ICW18"/>
      <c r="ICX18"/>
      <c r="ICY18"/>
      <c r="ICZ18"/>
      <c r="IDA18"/>
      <c r="IDB18"/>
      <c r="IDC18"/>
      <c r="IDD18"/>
      <c r="IDE18"/>
      <c r="IDF18"/>
      <c r="IDG18"/>
      <c r="IDH18"/>
      <c r="IDI18"/>
      <c r="IDJ18"/>
      <c r="IDK18"/>
      <c r="IDL18"/>
      <c r="IDM18"/>
      <c r="IDN18"/>
      <c r="IDO18"/>
      <c r="IDP18"/>
      <c r="IDQ18"/>
      <c r="IDR18"/>
      <c r="IDS18"/>
      <c r="IDT18"/>
      <c r="IDU18"/>
      <c r="IDV18"/>
      <c r="IDW18"/>
      <c r="IDX18"/>
      <c r="IDY18"/>
      <c r="IDZ18"/>
      <c r="IEA18"/>
      <c r="IEB18"/>
      <c r="IEC18"/>
      <c r="IED18"/>
      <c r="IEE18"/>
      <c r="IEF18"/>
      <c r="IEG18"/>
      <c r="IEH18"/>
      <c r="IEI18"/>
      <c r="IEJ18"/>
      <c r="IEK18"/>
      <c r="IEL18"/>
      <c r="IEM18"/>
      <c r="IEN18"/>
      <c r="IEO18"/>
      <c r="IEP18"/>
      <c r="IEQ18"/>
      <c r="IER18"/>
      <c r="IES18"/>
      <c r="IET18"/>
      <c r="IEU18"/>
      <c r="IEV18"/>
      <c r="IEW18"/>
      <c r="IEX18"/>
      <c r="IEY18"/>
      <c r="IEZ18"/>
      <c r="IFA18"/>
      <c r="IFB18"/>
      <c r="IFC18"/>
      <c r="IFD18"/>
      <c r="IFE18"/>
      <c r="IFF18"/>
      <c r="IFG18"/>
      <c r="IFH18"/>
      <c r="IFI18"/>
      <c r="IFJ18"/>
      <c r="IFK18"/>
      <c r="IFL18"/>
      <c r="IFM18"/>
      <c r="IFN18"/>
      <c r="IFO18"/>
      <c r="IFP18"/>
      <c r="IFQ18"/>
      <c r="IFR18"/>
      <c r="IFS18"/>
      <c r="IFT18"/>
      <c r="IFU18"/>
      <c r="IFV18"/>
      <c r="IFW18"/>
      <c r="IFX18"/>
      <c r="IFY18"/>
      <c r="IFZ18"/>
      <c r="IGA18"/>
      <c r="IGB18"/>
      <c r="IGC18"/>
      <c r="IGD18"/>
      <c r="IGE18"/>
      <c r="IGF18"/>
      <c r="IGG18"/>
      <c r="IGH18"/>
      <c r="IGI18"/>
      <c r="IGJ18"/>
      <c r="IGK18"/>
      <c r="IGL18"/>
      <c r="IGM18"/>
      <c r="IGN18"/>
      <c r="IGO18"/>
      <c r="IGP18"/>
      <c r="IGQ18"/>
      <c r="IGR18"/>
      <c r="IGS18"/>
      <c r="IGT18"/>
      <c r="IGU18"/>
      <c r="IGV18"/>
      <c r="IGW18"/>
      <c r="IGX18"/>
      <c r="IGY18"/>
      <c r="IGZ18"/>
      <c r="IHA18"/>
      <c r="IHB18"/>
      <c r="IHC18"/>
      <c r="IHD18"/>
      <c r="IHE18"/>
      <c r="IHF18"/>
      <c r="IHG18"/>
      <c r="IHH18"/>
      <c r="IHI18"/>
      <c r="IHJ18"/>
      <c r="IHK18"/>
      <c r="IHL18"/>
      <c r="IHM18"/>
      <c r="IHN18"/>
      <c r="IHO18"/>
      <c r="IHP18"/>
      <c r="IHQ18"/>
      <c r="IHR18"/>
      <c r="IHS18"/>
      <c r="IHT18"/>
      <c r="IHU18"/>
      <c r="IHV18"/>
      <c r="IHW18"/>
      <c r="IHX18"/>
      <c r="IHY18"/>
      <c r="IHZ18"/>
      <c r="IIA18"/>
      <c r="IIB18"/>
      <c r="IIC18"/>
      <c r="IID18"/>
      <c r="IIE18"/>
      <c r="IIF18"/>
      <c r="IIG18"/>
      <c r="IIH18"/>
      <c r="III18"/>
      <c r="IIJ18"/>
      <c r="IIK18"/>
      <c r="IIL18"/>
      <c r="IIM18"/>
      <c r="IIN18"/>
      <c r="IIO18"/>
      <c r="IIP18"/>
      <c r="IIQ18"/>
      <c r="IIR18"/>
      <c r="IIS18"/>
      <c r="IIT18"/>
      <c r="IIU18"/>
      <c r="IIV18"/>
      <c r="IIW18"/>
      <c r="IIX18"/>
      <c r="IIY18"/>
      <c r="IIZ18"/>
      <c r="IJA18"/>
      <c r="IJB18"/>
      <c r="IJC18"/>
      <c r="IJD18"/>
      <c r="IJE18"/>
      <c r="IJF18"/>
      <c r="IJG18"/>
      <c r="IJH18"/>
      <c r="IJI18"/>
      <c r="IJJ18"/>
      <c r="IJK18"/>
      <c r="IJL18"/>
      <c r="IJM18"/>
      <c r="IJN18"/>
      <c r="IJO18"/>
      <c r="IJP18"/>
      <c r="IJQ18"/>
      <c r="IJR18"/>
      <c r="IJS18"/>
      <c r="IJT18"/>
      <c r="IJU18"/>
      <c r="IJV18"/>
      <c r="IJW18"/>
      <c r="IJX18"/>
      <c r="IJY18"/>
      <c r="IJZ18"/>
      <c r="IKA18"/>
      <c r="IKB18"/>
      <c r="IKC18"/>
      <c r="IKD18"/>
      <c r="IKE18"/>
      <c r="IKF18"/>
      <c r="IKG18"/>
      <c r="IKH18"/>
      <c r="IKI18"/>
      <c r="IKJ18"/>
      <c r="IKK18"/>
      <c r="IKL18"/>
      <c r="IKM18"/>
      <c r="IKN18"/>
      <c r="IKO18"/>
      <c r="IKP18"/>
      <c r="IKQ18"/>
      <c r="IKR18"/>
      <c r="IKS18"/>
      <c r="IKT18"/>
      <c r="IKU18"/>
      <c r="IKV18"/>
      <c r="IKW18"/>
      <c r="IKX18"/>
      <c r="IKY18"/>
      <c r="IKZ18"/>
      <c r="ILA18"/>
      <c r="ILB18"/>
      <c r="ILC18"/>
      <c r="ILD18"/>
      <c r="ILE18"/>
      <c r="ILF18"/>
      <c r="ILG18"/>
      <c r="ILH18"/>
      <c r="ILI18"/>
      <c r="ILJ18"/>
      <c r="ILK18"/>
      <c r="ILL18"/>
      <c r="ILM18"/>
      <c r="ILN18"/>
      <c r="ILO18"/>
      <c r="ILP18"/>
      <c r="ILQ18"/>
      <c r="ILR18"/>
      <c r="ILS18"/>
      <c r="ILT18"/>
      <c r="ILU18"/>
      <c r="ILV18"/>
      <c r="ILW18"/>
      <c r="ILX18"/>
      <c r="ILY18"/>
      <c r="ILZ18"/>
      <c r="IMA18"/>
      <c r="IMB18"/>
      <c r="IMC18"/>
      <c r="IMD18"/>
      <c r="IME18"/>
      <c r="IMF18"/>
      <c r="IMG18"/>
      <c r="IMH18"/>
      <c r="IMI18"/>
      <c r="IMJ18"/>
      <c r="IMK18"/>
      <c r="IML18"/>
      <c r="IMM18"/>
      <c r="IMN18"/>
      <c r="IMO18"/>
      <c r="IMP18"/>
      <c r="IMQ18"/>
      <c r="IMR18"/>
      <c r="IMS18"/>
      <c r="IMT18"/>
      <c r="IMU18"/>
      <c r="IMV18"/>
      <c r="IMW18"/>
      <c r="IMX18"/>
      <c r="IMY18"/>
      <c r="IMZ18"/>
      <c r="INA18"/>
      <c r="INB18"/>
      <c r="INC18"/>
      <c r="IND18"/>
      <c r="INE18"/>
      <c r="INF18"/>
      <c r="ING18"/>
      <c r="INH18"/>
      <c r="INI18"/>
      <c r="INJ18"/>
      <c r="INK18"/>
      <c r="INL18"/>
      <c r="INM18"/>
      <c r="INN18"/>
      <c r="INO18"/>
      <c r="INP18"/>
      <c r="INQ18"/>
      <c r="INR18"/>
      <c r="INS18"/>
      <c r="INT18"/>
      <c r="INU18"/>
      <c r="INV18"/>
      <c r="INW18"/>
      <c r="INX18"/>
      <c r="INY18"/>
      <c r="INZ18"/>
      <c r="IOA18"/>
      <c r="IOB18"/>
      <c r="IOC18"/>
      <c r="IOD18"/>
      <c r="IOE18"/>
      <c r="IOF18"/>
      <c r="IOG18"/>
      <c r="IOH18"/>
      <c r="IOI18"/>
      <c r="IOJ18"/>
      <c r="IOK18"/>
      <c r="IOL18"/>
      <c r="IOM18"/>
      <c r="ION18"/>
      <c r="IOO18"/>
      <c r="IOP18"/>
      <c r="IOQ18"/>
      <c r="IOR18"/>
      <c r="IOS18"/>
      <c r="IOT18"/>
      <c r="IOU18"/>
      <c r="IOV18"/>
      <c r="IOW18"/>
      <c r="IOX18"/>
      <c r="IOY18"/>
      <c r="IOZ18"/>
      <c r="IPA18"/>
      <c r="IPB18"/>
      <c r="IPC18"/>
      <c r="IPD18"/>
      <c r="IPE18"/>
      <c r="IPF18"/>
      <c r="IPG18"/>
      <c r="IPH18"/>
      <c r="IPI18"/>
      <c r="IPJ18"/>
      <c r="IPK18"/>
      <c r="IPL18"/>
      <c r="IPM18"/>
      <c r="IPN18"/>
      <c r="IPO18"/>
      <c r="IPP18"/>
      <c r="IPQ18"/>
      <c r="IPR18"/>
      <c r="IPS18"/>
      <c r="IPT18"/>
      <c r="IPU18"/>
      <c r="IPV18"/>
      <c r="IPW18"/>
      <c r="IPX18"/>
      <c r="IPY18"/>
      <c r="IPZ18"/>
      <c r="IQA18"/>
      <c r="IQB18"/>
      <c r="IQC18"/>
      <c r="IQD18"/>
      <c r="IQE18"/>
      <c r="IQF18"/>
      <c r="IQG18"/>
      <c r="IQH18"/>
      <c r="IQI18"/>
      <c r="IQJ18"/>
      <c r="IQK18"/>
      <c r="IQL18"/>
      <c r="IQM18"/>
      <c r="IQN18"/>
      <c r="IQO18"/>
      <c r="IQP18"/>
      <c r="IQQ18"/>
      <c r="IQR18"/>
      <c r="IQS18"/>
      <c r="IQT18"/>
      <c r="IQU18"/>
      <c r="IQV18"/>
      <c r="IQW18"/>
      <c r="IQX18"/>
      <c r="IQY18"/>
      <c r="IQZ18"/>
      <c r="IRA18"/>
      <c r="IRB18"/>
      <c r="IRC18"/>
      <c r="IRD18"/>
      <c r="IRE18"/>
      <c r="IRF18"/>
      <c r="IRG18"/>
      <c r="IRH18"/>
      <c r="IRI18"/>
      <c r="IRJ18"/>
      <c r="IRK18"/>
      <c r="IRL18"/>
      <c r="IRM18"/>
      <c r="IRN18"/>
      <c r="IRO18"/>
      <c r="IRP18"/>
      <c r="IRQ18"/>
      <c r="IRR18"/>
      <c r="IRS18"/>
      <c r="IRT18"/>
      <c r="IRU18"/>
      <c r="IRV18"/>
      <c r="IRW18"/>
      <c r="IRX18"/>
      <c r="IRY18"/>
      <c r="IRZ18"/>
      <c r="ISA18"/>
      <c r="ISB18"/>
      <c r="ISC18"/>
      <c r="ISD18"/>
      <c r="ISE18"/>
      <c r="ISF18"/>
      <c r="ISG18"/>
      <c r="ISH18"/>
      <c r="ISI18"/>
      <c r="ISJ18"/>
      <c r="ISK18"/>
      <c r="ISL18"/>
      <c r="ISM18"/>
      <c r="ISN18"/>
      <c r="ISO18"/>
      <c r="ISP18"/>
      <c r="ISQ18"/>
      <c r="ISR18"/>
      <c r="ISS18"/>
      <c r="IST18"/>
      <c r="ISU18"/>
      <c r="ISV18"/>
      <c r="ISW18"/>
      <c r="ISX18"/>
      <c r="ISY18"/>
      <c r="ISZ18"/>
      <c r="ITA18"/>
      <c r="ITB18"/>
      <c r="ITC18"/>
      <c r="ITD18"/>
      <c r="ITE18"/>
      <c r="ITF18"/>
      <c r="ITG18"/>
      <c r="ITH18"/>
      <c r="ITI18"/>
      <c r="ITJ18"/>
      <c r="ITK18"/>
      <c r="ITL18"/>
      <c r="ITM18"/>
      <c r="ITN18"/>
      <c r="ITO18"/>
      <c r="ITP18"/>
      <c r="ITQ18"/>
      <c r="ITR18"/>
      <c r="ITS18"/>
      <c r="ITT18"/>
      <c r="ITU18"/>
      <c r="ITV18"/>
      <c r="ITW18"/>
      <c r="ITX18"/>
      <c r="ITY18"/>
      <c r="ITZ18"/>
      <c r="IUA18"/>
      <c r="IUB18"/>
      <c r="IUC18"/>
      <c r="IUD18"/>
      <c r="IUE18"/>
      <c r="IUF18"/>
      <c r="IUG18"/>
      <c r="IUH18"/>
      <c r="IUI18"/>
      <c r="IUJ18"/>
      <c r="IUK18"/>
      <c r="IUL18"/>
      <c r="IUM18"/>
      <c r="IUN18"/>
      <c r="IUO18"/>
      <c r="IUP18"/>
      <c r="IUQ18"/>
      <c r="IUR18"/>
      <c r="IUS18"/>
      <c r="IUT18"/>
      <c r="IUU18"/>
      <c r="IUV18"/>
      <c r="IUW18"/>
      <c r="IUX18"/>
      <c r="IUY18"/>
      <c r="IUZ18"/>
      <c r="IVA18"/>
      <c r="IVB18"/>
      <c r="IVC18"/>
      <c r="IVD18"/>
      <c r="IVE18"/>
      <c r="IVF18"/>
      <c r="IVG18"/>
      <c r="IVH18"/>
      <c r="IVI18"/>
      <c r="IVJ18"/>
      <c r="IVK18"/>
      <c r="IVL18"/>
      <c r="IVM18"/>
      <c r="IVN18"/>
      <c r="IVO18"/>
      <c r="IVP18"/>
      <c r="IVQ18"/>
      <c r="IVR18"/>
      <c r="IVS18"/>
      <c r="IVT18"/>
      <c r="IVU18"/>
      <c r="IVV18"/>
      <c r="IVW18"/>
      <c r="IVX18"/>
      <c r="IVY18"/>
      <c r="IVZ18"/>
      <c r="IWA18"/>
      <c r="IWB18"/>
      <c r="IWC18"/>
      <c r="IWD18"/>
      <c r="IWE18"/>
      <c r="IWF18"/>
      <c r="IWG18"/>
      <c r="IWH18"/>
      <c r="IWI18"/>
      <c r="IWJ18"/>
      <c r="IWK18"/>
      <c r="IWL18"/>
      <c r="IWM18"/>
      <c r="IWN18"/>
      <c r="IWO18"/>
      <c r="IWP18"/>
      <c r="IWQ18"/>
      <c r="IWR18"/>
      <c r="IWS18"/>
      <c r="IWT18"/>
      <c r="IWU18"/>
      <c r="IWV18"/>
      <c r="IWW18"/>
      <c r="IWX18"/>
      <c r="IWY18"/>
      <c r="IWZ18"/>
      <c r="IXA18"/>
      <c r="IXB18"/>
      <c r="IXC18"/>
      <c r="IXD18"/>
      <c r="IXE18"/>
      <c r="IXF18"/>
      <c r="IXG18"/>
      <c r="IXH18"/>
      <c r="IXI18"/>
      <c r="IXJ18"/>
      <c r="IXK18"/>
      <c r="IXL18"/>
      <c r="IXM18"/>
      <c r="IXN18"/>
      <c r="IXO18"/>
      <c r="IXP18"/>
      <c r="IXQ18"/>
      <c r="IXR18"/>
      <c r="IXS18"/>
      <c r="IXT18"/>
      <c r="IXU18"/>
      <c r="IXV18"/>
      <c r="IXW18"/>
      <c r="IXX18"/>
      <c r="IXY18"/>
      <c r="IXZ18"/>
      <c r="IYA18"/>
      <c r="IYB18"/>
      <c r="IYC18"/>
      <c r="IYD18"/>
      <c r="IYE18"/>
      <c r="IYF18"/>
      <c r="IYG18"/>
      <c r="IYH18"/>
      <c r="IYI18"/>
      <c r="IYJ18"/>
      <c r="IYK18"/>
      <c r="IYL18"/>
      <c r="IYM18"/>
      <c r="IYN18"/>
      <c r="IYO18"/>
      <c r="IYP18"/>
      <c r="IYQ18"/>
      <c r="IYR18"/>
      <c r="IYS18"/>
      <c r="IYT18"/>
      <c r="IYU18"/>
      <c r="IYV18"/>
      <c r="IYW18"/>
      <c r="IYX18"/>
      <c r="IYY18"/>
      <c r="IYZ18"/>
      <c r="IZA18"/>
      <c r="IZB18"/>
      <c r="IZC18"/>
      <c r="IZD18"/>
      <c r="IZE18"/>
      <c r="IZF18"/>
      <c r="IZG18"/>
      <c r="IZH18"/>
      <c r="IZI18"/>
      <c r="IZJ18"/>
      <c r="IZK18"/>
      <c r="IZL18"/>
      <c r="IZM18"/>
      <c r="IZN18"/>
      <c r="IZO18"/>
      <c r="IZP18"/>
      <c r="IZQ18"/>
      <c r="IZR18"/>
      <c r="IZS18"/>
      <c r="IZT18"/>
      <c r="IZU18"/>
      <c r="IZV18"/>
      <c r="IZW18"/>
      <c r="IZX18"/>
      <c r="IZY18"/>
      <c r="IZZ18"/>
      <c r="JAA18"/>
      <c r="JAB18"/>
      <c r="JAC18"/>
      <c r="JAD18"/>
      <c r="JAE18"/>
      <c r="JAF18"/>
      <c r="JAG18"/>
      <c r="JAH18"/>
      <c r="JAI18"/>
      <c r="JAJ18"/>
      <c r="JAK18"/>
      <c r="JAL18"/>
      <c r="JAM18"/>
      <c r="JAN18"/>
      <c r="JAO18"/>
      <c r="JAP18"/>
      <c r="JAQ18"/>
      <c r="JAR18"/>
      <c r="JAS18"/>
      <c r="JAT18"/>
      <c r="JAU18"/>
      <c r="JAV18"/>
      <c r="JAW18"/>
      <c r="JAX18"/>
      <c r="JAY18"/>
      <c r="JAZ18"/>
      <c r="JBA18"/>
      <c r="JBB18"/>
      <c r="JBC18"/>
      <c r="JBD18"/>
      <c r="JBE18"/>
      <c r="JBF18"/>
      <c r="JBG18"/>
      <c r="JBH18"/>
      <c r="JBI18"/>
      <c r="JBJ18"/>
      <c r="JBK18"/>
      <c r="JBL18"/>
      <c r="JBM18"/>
      <c r="JBN18"/>
      <c r="JBO18"/>
      <c r="JBP18"/>
      <c r="JBQ18"/>
      <c r="JBR18"/>
      <c r="JBS18"/>
      <c r="JBT18"/>
      <c r="JBU18"/>
      <c r="JBV18"/>
      <c r="JBW18"/>
      <c r="JBX18"/>
      <c r="JBY18"/>
      <c r="JBZ18"/>
      <c r="JCA18"/>
      <c r="JCB18"/>
      <c r="JCC18"/>
      <c r="JCD18"/>
      <c r="JCE18"/>
      <c r="JCF18"/>
      <c r="JCG18"/>
      <c r="JCH18"/>
      <c r="JCI18"/>
      <c r="JCJ18"/>
      <c r="JCK18"/>
      <c r="JCL18"/>
      <c r="JCM18"/>
      <c r="JCN18"/>
      <c r="JCO18"/>
      <c r="JCP18"/>
      <c r="JCQ18"/>
      <c r="JCR18"/>
      <c r="JCS18"/>
      <c r="JCT18"/>
      <c r="JCU18"/>
      <c r="JCV18"/>
      <c r="JCW18"/>
      <c r="JCX18"/>
      <c r="JCY18"/>
      <c r="JCZ18"/>
      <c r="JDA18"/>
      <c r="JDB18"/>
      <c r="JDC18"/>
      <c r="JDD18"/>
      <c r="JDE18"/>
      <c r="JDF18"/>
      <c r="JDG18"/>
      <c r="JDH18"/>
      <c r="JDI18"/>
      <c r="JDJ18"/>
      <c r="JDK18"/>
      <c r="JDL18"/>
      <c r="JDM18"/>
      <c r="JDN18"/>
      <c r="JDO18"/>
      <c r="JDP18"/>
      <c r="JDQ18"/>
      <c r="JDR18"/>
      <c r="JDS18"/>
      <c r="JDT18"/>
      <c r="JDU18"/>
      <c r="JDV18"/>
      <c r="JDW18"/>
      <c r="JDX18"/>
      <c r="JDY18"/>
      <c r="JDZ18"/>
      <c r="JEA18"/>
      <c r="JEB18"/>
      <c r="JEC18"/>
      <c r="JED18"/>
      <c r="JEE18"/>
      <c r="JEF18"/>
      <c r="JEG18"/>
      <c r="JEH18"/>
      <c r="JEI18"/>
      <c r="JEJ18"/>
      <c r="JEK18"/>
      <c r="JEL18"/>
      <c r="JEM18"/>
      <c r="JEN18"/>
      <c r="JEO18"/>
      <c r="JEP18"/>
      <c r="JEQ18"/>
      <c r="JER18"/>
      <c r="JES18"/>
      <c r="JET18"/>
      <c r="JEU18"/>
      <c r="JEV18"/>
      <c r="JEW18"/>
      <c r="JEX18"/>
      <c r="JEY18"/>
      <c r="JEZ18"/>
      <c r="JFA18"/>
      <c r="JFB18"/>
      <c r="JFC18"/>
      <c r="JFD18"/>
      <c r="JFE18"/>
      <c r="JFF18"/>
      <c r="JFG18"/>
      <c r="JFH18"/>
      <c r="JFI18"/>
      <c r="JFJ18"/>
      <c r="JFK18"/>
      <c r="JFL18"/>
      <c r="JFM18"/>
      <c r="JFN18"/>
      <c r="JFO18"/>
      <c r="JFP18"/>
      <c r="JFQ18"/>
      <c r="JFR18"/>
      <c r="JFS18"/>
      <c r="JFT18"/>
      <c r="JFU18"/>
      <c r="JFV18"/>
      <c r="JFW18"/>
      <c r="JFX18"/>
      <c r="JFY18"/>
      <c r="JFZ18"/>
      <c r="JGA18"/>
      <c r="JGB18"/>
      <c r="JGC18"/>
      <c r="JGD18"/>
      <c r="JGE18"/>
      <c r="JGF18"/>
      <c r="JGG18"/>
      <c r="JGH18"/>
      <c r="JGI18"/>
      <c r="JGJ18"/>
      <c r="JGK18"/>
      <c r="JGL18"/>
      <c r="JGM18"/>
      <c r="JGN18"/>
      <c r="JGO18"/>
      <c r="JGP18"/>
      <c r="JGQ18"/>
      <c r="JGR18"/>
      <c r="JGS18"/>
      <c r="JGT18"/>
      <c r="JGU18"/>
      <c r="JGV18"/>
      <c r="JGW18"/>
      <c r="JGX18"/>
      <c r="JGY18"/>
      <c r="JGZ18"/>
      <c r="JHA18"/>
      <c r="JHB18"/>
      <c r="JHC18"/>
      <c r="JHD18"/>
      <c r="JHE18"/>
      <c r="JHF18"/>
      <c r="JHG18"/>
      <c r="JHH18"/>
      <c r="JHI18"/>
      <c r="JHJ18"/>
      <c r="JHK18"/>
      <c r="JHL18"/>
      <c r="JHM18"/>
      <c r="JHN18"/>
      <c r="JHO18"/>
      <c r="JHP18"/>
      <c r="JHQ18"/>
      <c r="JHR18"/>
      <c r="JHS18"/>
      <c r="JHT18"/>
      <c r="JHU18"/>
      <c r="JHV18"/>
      <c r="JHW18"/>
      <c r="JHX18"/>
      <c r="JHY18"/>
      <c r="JHZ18"/>
      <c r="JIA18"/>
      <c r="JIB18"/>
      <c r="JIC18"/>
      <c r="JID18"/>
      <c r="JIE18"/>
      <c r="JIF18"/>
      <c r="JIG18"/>
      <c r="JIH18"/>
      <c r="JII18"/>
      <c r="JIJ18"/>
      <c r="JIK18"/>
      <c r="JIL18"/>
      <c r="JIM18"/>
      <c r="JIN18"/>
      <c r="JIO18"/>
      <c r="JIP18"/>
      <c r="JIQ18"/>
      <c r="JIR18"/>
      <c r="JIS18"/>
      <c r="JIT18"/>
      <c r="JIU18"/>
      <c r="JIV18"/>
      <c r="JIW18"/>
      <c r="JIX18"/>
      <c r="JIY18"/>
      <c r="JIZ18"/>
      <c r="JJA18"/>
      <c r="JJB18"/>
      <c r="JJC18"/>
      <c r="JJD18"/>
      <c r="JJE18"/>
      <c r="JJF18"/>
      <c r="JJG18"/>
      <c r="JJH18"/>
      <c r="JJI18"/>
      <c r="JJJ18"/>
      <c r="JJK18"/>
      <c r="JJL18"/>
      <c r="JJM18"/>
      <c r="JJN18"/>
      <c r="JJO18"/>
      <c r="JJP18"/>
      <c r="JJQ18"/>
      <c r="JJR18"/>
      <c r="JJS18"/>
      <c r="JJT18"/>
      <c r="JJU18"/>
      <c r="JJV18"/>
      <c r="JJW18"/>
      <c r="JJX18"/>
      <c r="JJY18"/>
      <c r="JJZ18"/>
      <c r="JKA18"/>
      <c r="JKB18"/>
      <c r="JKC18"/>
      <c r="JKD18"/>
      <c r="JKE18"/>
      <c r="JKF18"/>
      <c r="JKG18"/>
      <c r="JKH18"/>
      <c r="JKI18"/>
      <c r="JKJ18"/>
      <c r="JKK18"/>
      <c r="JKL18"/>
      <c r="JKM18"/>
      <c r="JKN18"/>
      <c r="JKO18"/>
      <c r="JKP18"/>
      <c r="JKQ18"/>
      <c r="JKR18"/>
      <c r="JKS18"/>
      <c r="JKT18"/>
      <c r="JKU18"/>
      <c r="JKV18"/>
      <c r="JKW18"/>
      <c r="JKX18"/>
      <c r="JKY18"/>
      <c r="JKZ18"/>
      <c r="JLA18"/>
      <c r="JLB18"/>
      <c r="JLC18"/>
      <c r="JLD18"/>
      <c r="JLE18"/>
      <c r="JLF18"/>
      <c r="JLG18"/>
      <c r="JLH18"/>
      <c r="JLI18"/>
      <c r="JLJ18"/>
      <c r="JLK18"/>
      <c r="JLL18"/>
      <c r="JLM18"/>
      <c r="JLN18"/>
      <c r="JLO18"/>
      <c r="JLP18"/>
      <c r="JLQ18"/>
      <c r="JLR18"/>
      <c r="JLS18"/>
      <c r="JLT18"/>
      <c r="JLU18"/>
      <c r="JLV18"/>
      <c r="JLW18"/>
      <c r="JLX18"/>
      <c r="JLY18"/>
      <c r="JLZ18"/>
      <c r="JMA18"/>
      <c r="JMB18"/>
      <c r="JMC18"/>
      <c r="JMD18"/>
      <c r="JME18"/>
      <c r="JMF18"/>
      <c r="JMG18"/>
      <c r="JMH18"/>
      <c r="JMI18"/>
      <c r="JMJ18"/>
      <c r="JMK18"/>
      <c r="JML18"/>
      <c r="JMM18"/>
      <c r="JMN18"/>
      <c r="JMO18"/>
      <c r="JMP18"/>
      <c r="JMQ18"/>
      <c r="JMR18"/>
      <c r="JMS18"/>
      <c r="JMT18"/>
      <c r="JMU18"/>
      <c r="JMV18"/>
      <c r="JMW18"/>
      <c r="JMX18"/>
      <c r="JMY18"/>
      <c r="JMZ18"/>
      <c r="JNA18"/>
      <c r="JNB18"/>
      <c r="JNC18"/>
      <c r="JND18"/>
      <c r="JNE18"/>
      <c r="JNF18"/>
      <c r="JNG18"/>
      <c r="JNH18"/>
      <c r="JNI18"/>
      <c r="JNJ18"/>
      <c r="JNK18"/>
      <c r="JNL18"/>
      <c r="JNM18"/>
      <c r="JNN18"/>
      <c r="JNO18"/>
      <c r="JNP18"/>
      <c r="JNQ18"/>
      <c r="JNR18"/>
      <c r="JNS18"/>
      <c r="JNT18"/>
      <c r="JNU18"/>
      <c r="JNV18"/>
      <c r="JNW18"/>
      <c r="JNX18"/>
      <c r="JNY18"/>
      <c r="JNZ18"/>
      <c r="JOA18"/>
      <c r="JOB18"/>
      <c r="JOC18"/>
      <c r="JOD18"/>
      <c r="JOE18"/>
      <c r="JOF18"/>
      <c r="JOG18"/>
      <c r="JOH18"/>
      <c r="JOI18"/>
      <c r="JOJ18"/>
      <c r="JOK18"/>
      <c r="JOL18"/>
      <c r="JOM18"/>
      <c r="JON18"/>
      <c r="JOO18"/>
      <c r="JOP18"/>
      <c r="JOQ18"/>
      <c r="JOR18"/>
      <c r="JOS18"/>
      <c r="JOT18"/>
      <c r="JOU18"/>
      <c r="JOV18"/>
      <c r="JOW18"/>
      <c r="JOX18"/>
      <c r="JOY18"/>
      <c r="JOZ18"/>
      <c r="JPA18"/>
      <c r="JPB18"/>
      <c r="JPC18"/>
      <c r="JPD18"/>
      <c r="JPE18"/>
      <c r="JPF18"/>
      <c r="JPG18"/>
      <c r="JPH18"/>
      <c r="JPI18"/>
      <c r="JPJ18"/>
      <c r="JPK18"/>
      <c r="JPL18"/>
      <c r="JPM18"/>
      <c r="JPN18"/>
      <c r="JPO18"/>
      <c r="JPP18"/>
      <c r="JPQ18"/>
      <c r="JPR18"/>
      <c r="JPS18"/>
      <c r="JPT18"/>
      <c r="JPU18"/>
      <c r="JPV18"/>
      <c r="JPW18"/>
      <c r="JPX18"/>
      <c r="JPY18"/>
      <c r="JPZ18"/>
      <c r="JQA18"/>
      <c r="JQB18"/>
      <c r="JQC18"/>
      <c r="JQD18"/>
      <c r="JQE18"/>
      <c r="JQF18"/>
      <c r="JQG18"/>
      <c r="JQH18"/>
      <c r="JQI18"/>
      <c r="JQJ18"/>
      <c r="JQK18"/>
      <c r="JQL18"/>
      <c r="JQM18"/>
      <c r="JQN18"/>
      <c r="JQO18"/>
      <c r="JQP18"/>
      <c r="JQQ18"/>
      <c r="JQR18"/>
      <c r="JQS18"/>
      <c r="JQT18"/>
      <c r="JQU18"/>
      <c r="JQV18"/>
      <c r="JQW18"/>
      <c r="JQX18"/>
      <c r="JQY18"/>
      <c r="JQZ18"/>
      <c r="JRA18"/>
      <c r="JRB18"/>
      <c r="JRC18"/>
      <c r="JRD18"/>
      <c r="JRE18"/>
      <c r="JRF18"/>
      <c r="JRG18"/>
      <c r="JRH18"/>
      <c r="JRI18"/>
      <c r="JRJ18"/>
      <c r="JRK18"/>
      <c r="JRL18"/>
      <c r="JRM18"/>
      <c r="JRN18"/>
      <c r="JRO18"/>
      <c r="JRP18"/>
      <c r="JRQ18"/>
      <c r="JRR18"/>
      <c r="JRS18"/>
      <c r="JRT18"/>
      <c r="JRU18"/>
      <c r="JRV18"/>
      <c r="JRW18"/>
      <c r="JRX18"/>
      <c r="JRY18"/>
      <c r="JRZ18"/>
      <c r="JSA18"/>
      <c r="JSB18"/>
      <c r="JSC18"/>
      <c r="JSD18"/>
      <c r="JSE18"/>
      <c r="JSF18"/>
      <c r="JSG18"/>
      <c r="JSH18"/>
      <c r="JSI18"/>
      <c r="JSJ18"/>
      <c r="JSK18"/>
      <c r="JSL18"/>
      <c r="JSM18"/>
      <c r="JSN18"/>
      <c r="JSO18"/>
      <c r="JSP18"/>
      <c r="JSQ18"/>
      <c r="JSR18"/>
      <c r="JSS18"/>
      <c r="JST18"/>
      <c r="JSU18"/>
      <c r="JSV18"/>
      <c r="JSW18"/>
      <c r="JSX18"/>
      <c r="JSY18"/>
      <c r="JSZ18"/>
      <c r="JTA18"/>
      <c r="JTB18"/>
      <c r="JTC18"/>
      <c r="JTD18"/>
      <c r="JTE18"/>
      <c r="JTF18"/>
      <c r="JTG18"/>
      <c r="JTH18"/>
      <c r="JTI18"/>
      <c r="JTJ18"/>
      <c r="JTK18"/>
      <c r="JTL18"/>
      <c r="JTM18"/>
      <c r="JTN18"/>
      <c r="JTO18"/>
      <c r="JTP18"/>
      <c r="JTQ18"/>
      <c r="JTR18"/>
      <c r="JTS18"/>
      <c r="JTT18"/>
      <c r="JTU18"/>
      <c r="JTV18"/>
      <c r="JTW18"/>
      <c r="JTX18"/>
      <c r="JTY18"/>
      <c r="JTZ18"/>
      <c r="JUA18"/>
      <c r="JUB18"/>
      <c r="JUC18"/>
      <c r="JUD18"/>
      <c r="JUE18"/>
      <c r="JUF18"/>
      <c r="JUG18"/>
      <c r="JUH18"/>
      <c r="JUI18"/>
      <c r="JUJ18"/>
      <c r="JUK18"/>
      <c r="JUL18"/>
      <c r="JUM18"/>
      <c r="JUN18"/>
      <c r="JUO18"/>
      <c r="JUP18"/>
      <c r="JUQ18"/>
      <c r="JUR18"/>
      <c r="JUS18"/>
      <c r="JUT18"/>
      <c r="JUU18"/>
      <c r="JUV18"/>
      <c r="JUW18"/>
      <c r="JUX18"/>
      <c r="JUY18"/>
      <c r="JUZ18"/>
      <c r="JVA18"/>
      <c r="JVB18"/>
      <c r="JVC18"/>
      <c r="JVD18"/>
      <c r="JVE18"/>
      <c r="JVF18"/>
      <c r="JVG18"/>
      <c r="JVH18"/>
      <c r="JVI18"/>
      <c r="JVJ18"/>
      <c r="JVK18"/>
      <c r="JVL18"/>
      <c r="JVM18"/>
      <c r="JVN18"/>
      <c r="JVO18"/>
      <c r="JVP18"/>
      <c r="JVQ18"/>
      <c r="JVR18"/>
      <c r="JVS18"/>
      <c r="JVT18"/>
      <c r="JVU18"/>
      <c r="JVV18"/>
      <c r="JVW18"/>
      <c r="JVX18"/>
      <c r="JVY18"/>
      <c r="JVZ18"/>
      <c r="JWA18"/>
      <c r="JWB18"/>
      <c r="JWC18"/>
      <c r="JWD18"/>
      <c r="JWE18"/>
      <c r="JWF18"/>
      <c r="JWG18"/>
      <c r="JWH18"/>
      <c r="JWI18"/>
      <c r="JWJ18"/>
      <c r="JWK18"/>
      <c r="JWL18"/>
      <c r="JWM18"/>
      <c r="JWN18"/>
      <c r="JWO18"/>
      <c r="JWP18"/>
      <c r="JWQ18"/>
      <c r="JWR18"/>
      <c r="JWS18"/>
      <c r="JWT18"/>
      <c r="JWU18"/>
      <c r="JWV18"/>
      <c r="JWW18"/>
      <c r="JWX18"/>
      <c r="JWY18"/>
      <c r="JWZ18"/>
      <c r="JXA18"/>
      <c r="JXB18"/>
      <c r="JXC18"/>
      <c r="JXD18"/>
      <c r="JXE18"/>
      <c r="JXF18"/>
      <c r="JXG18"/>
      <c r="JXH18"/>
      <c r="JXI18"/>
      <c r="JXJ18"/>
      <c r="JXK18"/>
      <c r="JXL18"/>
      <c r="JXM18"/>
      <c r="JXN18"/>
      <c r="JXO18"/>
      <c r="JXP18"/>
      <c r="JXQ18"/>
      <c r="JXR18"/>
      <c r="JXS18"/>
      <c r="JXT18"/>
      <c r="JXU18"/>
      <c r="JXV18"/>
      <c r="JXW18"/>
      <c r="JXX18"/>
      <c r="JXY18"/>
      <c r="JXZ18"/>
      <c r="JYA18"/>
      <c r="JYB18"/>
      <c r="JYC18"/>
      <c r="JYD18"/>
      <c r="JYE18"/>
      <c r="JYF18"/>
      <c r="JYG18"/>
      <c r="JYH18"/>
      <c r="JYI18"/>
      <c r="JYJ18"/>
      <c r="JYK18"/>
      <c r="JYL18"/>
      <c r="JYM18"/>
      <c r="JYN18"/>
      <c r="JYO18"/>
      <c r="JYP18"/>
      <c r="JYQ18"/>
      <c r="JYR18"/>
      <c r="JYS18"/>
      <c r="JYT18"/>
      <c r="JYU18"/>
      <c r="JYV18"/>
      <c r="JYW18"/>
      <c r="JYX18"/>
      <c r="JYY18"/>
      <c r="JYZ18"/>
      <c r="JZA18"/>
      <c r="JZB18"/>
      <c r="JZC18"/>
      <c r="JZD18"/>
      <c r="JZE18"/>
      <c r="JZF18"/>
      <c r="JZG18"/>
      <c r="JZH18"/>
      <c r="JZI18"/>
      <c r="JZJ18"/>
      <c r="JZK18"/>
      <c r="JZL18"/>
      <c r="JZM18"/>
      <c r="JZN18"/>
      <c r="JZO18"/>
      <c r="JZP18"/>
      <c r="JZQ18"/>
      <c r="JZR18"/>
      <c r="JZS18"/>
      <c r="JZT18"/>
      <c r="JZU18"/>
      <c r="JZV18"/>
      <c r="JZW18"/>
      <c r="JZX18"/>
      <c r="JZY18"/>
      <c r="JZZ18"/>
      <c r="KAA18"/>
      <c r="KAB18"/>
      <c r="KAC18"/>
      <c r="KAD18"/>
      <c r="KAE18"/>
      <c r="KAF18"/>
      <c r="KAG18"/>
      <c r="KAH18"/>
      <c r="KAI18"/>
      <c r="KAJ18"/>
      <c r="KAK18"/>
      <c r="KAL18"/>
      <c r="KAM18"/>
      <c r="KAN18"/>
      <c r="KAO18"/>
      <c r="KAP18"/>
      <c r="KAQ18"/>
      <c r="KAR18"/>
      <c r="KAS18"/>
      <c r="KAT18"/>
      <c r="KAU18"/>
      <c r="KAV18"/>
      <c r="KAW18"/>
      <c r="KAX18"/>
      <c r="KAY18"/>
      <c r="KAZ18"/>
      <c r="KBA18"/>
      <c r="KBB18"/>
      <c r="KBC18"/>
      <c r="KBD18"/>
      <c r="KBE18"/>
      <c r="KBF18"/>
      <c r="KBG18"/>
      <c r="KBH18"/>
      <c r="KBI18"/>
      <c r="KBJ18"/>
      <c r="KBK18"/>
      <c r="KBL18"/>
      <c r="KBM18"/>
      <c r="KBN18"/>
      <c r="KBO18"/>
      <c r="KBP18"/>
      <c r="KBQ18"/>
      <c r="KBR18"/>
      <c r="KBS18"/>
      <c r="KBT18"/>
      <c r="KBU18"/>
      <c r="KBV18"/>
      <c r="KBW18"/>
      <c r="KBX18"/>
      <c r="KBY18"/>
      <c r="KBZ18"/>
      <c r="KCA18"/>
      <c r="KCB18"/>
      <c r="KCC18"/>
      <c r="KCD18"/>
      <c r="KCE18"/>
      <c r="KCF18"/>
      <c r="KCG18"/>
      <c r="KCH18"/>
      <c r="KCI18"/>
      <c r="KCJ18"/>
      <c r="KCK18"/>
      <c r="KCL18"/>
      <c r="KCM18"/>
      <c r="KCN18"/>
      <c r="KCO18"/>
      <c r="KCP18"/>
      <c r="KCQ18"/>
      <c r="KCR18"/>
      <c r="KCS18"/>
      <c r="KCT18"/>
      <c r="KCU18"/>
      <c r="KCV18"/>
      <c r="KCW18"/>
      <c r="KCX18"/>
      <c r="KCY18"/>
      <c r="KCZ18"/>
      <c r="KDA18"/>
      <c r="KDB18"/>
      <c r="KDC18"/>
      <c r="KDD18"/>
      <c r="KDE18"/>
      <c r="KDF18"/>
      <c r="KDG18"/>
      <c r="KDH18"/>
      <c r="KDI18"/>
      <c r="KDJ18"/>
      <c r="KDK18"/>
      <c r="KDL18"/>
      <c r="KDM18"/>
      <c r="KDN18"/>
      <c r="KDO18"/>
      <c r="KDP18"/>
      <c r="KDQ18"/>
      <c r="KDR18"/>
      <c r="KDS18"/>
      <c r="KDT18"/>
      <c r="KDU18"/>
      <c r="KDV18"/>
      <c r="KDW18"/>
      <c r="KDX18"/>
      <c r="KDY18"/>
      <c r="KDZ18"/>
      <c r="KEA18"/>
      <c r="KEB18"/>
      <c r="KEC18"/>
      <c r="KED18"/>
      <c r="KEE18"/>
      <c r="KEF18"/>
      <c r="KEG18"/>
      <c r="KEH18"/>
      <c r="KEI18"/>
      <c r="KEJ18"/>
      <c r="KEK18"/>
      <c r="KEL18"/>
      <c r="KEM18"/>
      <c r="KEN18"/>
      <c r="KEO18"/>
      <c r="KEP18"/>
      <c r="KEQ18"/>
      <c r="KER18"/>
      <c r="KES18"/>
      <c r="KET18"/>
      <c r="KEU18"/>
      <c r="KEV18"/>
      <c r="KEW18"/>
      <c r="KEX18"/>
      <c r="KEY18"/>
      <c r="KEZ18"/>
      <c r="KFA18"/>
      <c r="KFB18"/>
      <c r="KFC18"/>
      <c r="KFD18"/>
      <c r="KFE18"/>
      <c r="KFF18"/>
      <c r="KFG18"/>
      <c r="KFH18"/>
      <c r="KFI18"/>
      <c r="KFJ18"/>
      <c r="KFK18"/>
      <c r="KFL18"/>
      <c r="KFM18"/>
      <c r="KFN18"/>
      <c r="KFO18"/>
      <c r="KFP18"/>
      <c r="KFQ18"/>
      <c r="KFR18"/>
      <c r="KFS18"/>
      <c r="KFT18"/>
      <c r="KFU18"/>
      <c r="KFV18"/>
      <c r="KFW18"/>
      <c r="KFX18"/>
      <c r="KFY18"/>
      <c r="KFZ18"/>
      <c r="KGA18"/>
      <c r="KGB18"/>
      <c r="KGC18"/>
      <c r="KGD18"/>
      <c r="KGE18"/>
      <c r="KGF18"/>
      <c r="KGG18"/>
      <c r="KGH18"/>
      <c r="KGI18"/>
      <c r="KGJ18"/>
      <c r="KGK18"/>
      <c r="KGL18"/>
      <c r="KGM18"/>
      <c r="KGN18"/>
      <c r="KGO18"/>
      <c r="KGP18"/>
      <c r="KGQ18"/>
      <c r="KGR18"/>
      <c r="KGS18"/>
      <c r="KGT18"/>
      <c r="KGU18"/>
      <c r="KGV18"/>
      <c r="KGW18"/>
      <c r="KGX18"/>
      <c r="KGY18"/>
      <c r="KGZ18"/>
      <c r="KHA18"/>
      <c r="KHB18"/>
      <c r="KHC18"/>
      <c r="KHD18"/>
      <c r="KHE18"/>
      <c r="KHF18"/>
      <c r="KHG18"/>
      <c r="KHH18"/>
      <c r="KHI18"/>
      <c r="KHJ18"/>
      <c r="KHK18"/>
      <c r="KHL18"/>
      <c r="KHM18"/>
      <c r="KHN18"/>
      <c r="KHO18"/>
      <c r="KHP18"/>
      <c r="KHQ18"/>
      <c r="KHR18"/>
      <c r="KHS18"/>
      <c r="KHT18"/>
      <c r="KHU18"/>
      <c r="KHV18"/>
      <c r="KHW18"/>
      <c r="KHX18"/>
      <c r="KHY18"/>
      <c r="KHZ18"/>
      <c r="KIA18"/>
      <c r="KIB18"/>
      <c r="KIC18"/>
      <c r="KID18"/>
      <c r="KIE18"/>
      <c r="KIF18"/>
      <c r="KIG18"/>
      <c r="KIH18"/>
      <c r="KII18"/>
      <c r="KIJ18"/>
      <c r="KIK18"/>
      <c r="KIL18"/>
      <c r="KIM18"/>
      <c r="KIN18"/>
      <c r="KIO18"/>
      <c r="KIP18"/>
      <c r="KIQ18"/>
      <c r="KIR18"/>
      <c r="KIS18"/>
      <c r="KIT18"/>
      <c r="KIU18"/>
      <c r="KIV18"/>
      <c r="KIW18"/>
      <c r="KIX18"/>
      <c r="KIY18"/>
      <c r="KIZ18"/>
      <c r="KJA18"/>
      <c r="KJB18"/>
      <c r="KJC18"/>
      <c r="KJD18"/>
      <c r="KJE18"/>
      <c r="KJF18"/>
      <c r="KJG18"/>
      <c r="KJH18"/>
      <c r="KJI18"/>
      <c r="KJJ18"/>
      <c r="KJK18"/>
      <c r="KJL18"/>
      <c r="KJM18"/>
      <c r="KJN18"/>
      <c r="KJO18"/>
      <c r="KJP18"/>
      <c r="KJQ18"/>
      <c r="KJR18"/>
      <c r="KJS18"/>
      <c r="KJT18"/>
      <c r="KJU18"/>
      <c r="KJV18"/>
      <c r="KJW18"/>
      <c r="KJX18"/>
      <c r="KJY18"/>
      <c r="KJZ18"/>
      <c r="KKA18"/>
      <c r="KKB18"/>
      <c r="KKC18"/>
      <c r="KKD18"/>
      <c r="KKE18"/>
      <c r="KKF18"/>
      <c r="KKG18"/>
      <c r="KKH18"/>
      <c r="KKI18"/>
      <c r="KKJ18"/>
      <c r="KKK18"/>
      <c r="KKL18"/>
      <c r="KKM18"/>
      <c r="KKN18"/>
      <c r="KKO18"/>
      <c r="KKP18"/>
      <c r="KKQ18"/>
      <c r="KKR18"/>
      <c r="KKS18"/>
      <c r="KKT18"/>
      <c r="KKU18"/>
      <c r="KKV18"/>
      <c r="KKW18"/>
      <c r="KKX18"/>
      <c r="KKY18"/>
      <c r="KKZ18"/>
      <c r="KLA18"/>
      <c r="KLB18"/>
      <c r="KLC18"/>
      <c r="KLD18"/>
      <c r="KLE18"/>
      <c r="KLF18"/>
      <c r="KLG18"/>
      <c r="KLH18"/>
      <c r="KLI18"/>
      <c r="KLJ18"/>
      <c r="KLK18"/>
      <c r="KLL18"/>
      <c r="KLM18"/>
      <c r="KLN18"/>
      <c r="KLO18"/>
      <c r="KLP18"/>
      <c r="KLQ18"/>
      <c r="KLR18"/>
      <c r="KLS18"/>
      <c r="KLT18"/>
      <c r="KLU18"/>
      <c r="KLV18"/>
      <c r="KLW18"/>
      <c r="KLX18"/>
      <c r="KLY18"/>
      <c r="KLZ18"/>
      <c r="KMA18"/>
      <c r="KMB18"/>
      <c r="KMC18"/>
      <c r="KMD18"/>
      <c r="KME18"/>
      <c r="KMF18"/>
      <c r="KMG18"/>
      <c r="KMH18"/>
      <c r="KMI18"/>
      <c r="KMJ18"/>
      <c r="KMK18"/>
      <c r="KML18"/>
      <c r="KMM18"/>
      <c r="KMN18"/>
      <c r="KMO18"/>
      <c r="KMP18"/>
      <c r="KMQ18"/>
      <c r="KMR18"/>
      <c r="KMS18"/>
      <c r="KMT18"/>
      <c r="KMU18"/>
      <c r="KMV18"/>
      <c r="KMW18"/>
      <c r="KMX18"/>
      <c r="KMY18"/>
      <c r="KMZ18"/>
      <c r="KNA18"/>
      <c r="KNB18"/>
      <c r="KNC18"/>
      <c r="KND18"/>
      <c r="KNE18"/>
      <c r="KNF18"/>
      <c r="KNG18"/>
      <c r="KNH18"/>
      <c r="KNI18"/>
      <c r="KNJ18"/>
      <c r="KNK18"/>
      <c r="KNL18"/>
      <c r="KNM18"/>
      <c r="KNN18"/>
      <c r="KNO18"/>
      <c r="KNP18"/>
      <c r="KNQ18"/>
      <c r="KNR18"/>
      <c r="KNS18"/>
      <c r="KNT18"/>
      <c r="KNU18"/>
      <c r="KNV18"/>
      <c r="KNW18"/>
      <c r="KNX18"/>
      <c r="KNY18"/>
      <c r="KNZ18"/>
      <c r="KOA18"/>
      <c r="KOB18"/>
      <c r="KOC18"/>
      <c r="KOD18"/>
      <c r="KOE18"/>
      <c r="KOF18"/>
      <c r="KOG18"/>
      <c r="KOH18"/>
      <c r="KOI18"/>
      <c r="KOJ18"/>
      <c r="KOK18"/>
      <c r="KOL18"/>
      <c r="KOM18"/>
      <c r="KON18"/>
      <c r="KOO18"/>
      <c r="KOP18"/>
      <c r="KOQ18"/>
      <c r="KOR18"/>
      <c r="KOS18"/>
      <c r="KOT18"/>
      <c r="KOU18"/>
      <c r="KOV18"/>
      <c r="KOW18"/>
      <c r="KOX18"/>
      <c r="KOY18"/>
      <c r="KOZ18"/>
      <c r="KPA18"/>
      <c r="KPB18"/>
      <c r="KPC18"/>
      <c r="KPD18"/>
      <c r="KPE18"/>
      <c r="KPF18"/>
      <c r="KPG18"/>
      <c r="KPH18"/>
      <c r="KPI18"/>
      <c r="KPJ18"/>
      <c r="KPK18"/>
      <c r="KPL18"/>
      <c r="KPM18"/>
      <c r="KPN18"/>
      <c r="KPO18"/>
      <c r="KPP18"/>
      <c r="KPQ18"/>
      <c r="KPR18"/>
      <c r="KPS18"/>
      <c r="KPT18"/>
      <c r="KPU18"/>
      <c r="KPV18"/>
      <c r="KPW18"/>
      <c r="KPX18"/>
      <c r="KPY18"/>
      <c r="KPZ18"/>
      <c r="KQA18"/>
      <c r="KQB18"/>
      <c r="KQC18"/>
      <c r="KQD18"/>
      <c r="KQE18"/>
      <c r="KQF18"/>
      <c r="KQG18"/>
      <c r="KQH18"/>
      <c r="KQI18"/>
      <c r="KQJ18"/>
      <c r="KQK18"/>
      <c r="KQL18"/>
      <c r="KQM18"/>
      <c r="KQN18"/>
      <c r="KQO18"/>
      <c r="KQP18"/>
      <c r="KQQ18"/>
      <c r="KQR18"/>
      <c r="KQS18"/>
      <c r="KQT18"/>
      <c r="KQU18"/>
      <c r="KQV18"/>
      <c r="KQW18"/>
      <c r="KQX18"/>
      <c r="KQY18"/>
      <c r="KQZ18"/>
      <c r="KRA18"/>
      <c r="KRB18"/>
      <c r="KRC18"/>
      <c r="KRD18"/>
      <c r="KRE18"/>
      <c r="KRF18"/>
      <c r="KRG18"/>
      <c r="KRH18"/>
      <c r="KRI18"/>
      <c r="KRJ18"/>
      <c r="KRK18"/>
      <c r="KRL18"/>
      <c r="KRM18"/>
      <c r="KRN18"/>
      <c r="KRO18"/>
      <c r="KRP18"/>
      <c r="KRQ18"/>
      <c r="KRR18"/>
      <c r="KRS18"/>
      <c r="KRT18"/>
      <c r="KRU18"/>
      <c r="KRV18"/>
      <c r="KRW18"/>
      <c r="KRX18"/>
      <c r="KRY18"/>
      <c r="KRZ18"/>
      <c r="KSA18"/>
      <c r="KSB18"/>
      <c r="KSC18"/>
      <c r="KSD18"/>
      <c r="KSE18"/>
      <c r="KSF18"/>
      <c r="KSG18"/>
      <c r="KSH18"/>
      <c r="KSI18"/>
      <c r="KSJ18"/>
      <c r="KSK18"/>
      <c r="KSL18"/>
      <c r="KSM18"/>
      <c r="KSN18"/>
      <c r="KSO18"/>
      <c r="KSP18"/>
      <c r="KSQ18"/>
      <c r="KSR18"/>
      <c r="KSS18"/>
      <c r="KST18"/>
      <c r="KSU18"/>
      <c r="KSV18"/>
      <c r="KSW18"/>
      <c r="KSX18"/>
      <c r="KSY18"/>
      <c r="KSZ18"/>
      <c r="KTA18"/>
      <c r="KTB18"/>
      <c r="KTC18"/>
      <c r="KTD18"/>
      <c r="KTE18"/>
      <c r="KTF18"/>
      <c r="KTG18"/>
      <c r="KTH18"/>
      <c r="KTI18"/>
      <c r="KTJ18"/>
      <c r="KTK18"/>
      <c r="KTL18"/>
      <c r="KTM18"/>
      <c r="KTN18"/>
      <c r="KTO18"/>
      <c r="KTP18"/>
      <c r="KTQ18"/>
      <c r="KTR18"/>
      <c r="KTS18"/>
      <c r="KTT18"/>
      <c r="KTU18"/>
      <c r="KTV18"/>
      <c r="KTW18"/>
      <c r="KTX18"/>
      <c r="KTY18"/>
      <c r="KTZ18"/>
      <c r="KUA18"/>
      <c r="KUB18"/>
      <c r="KUC18"/>
      <c r="KUD18"/>
      <c r="KUE18"/>
      <c r="KUF18"/>
      <c r="KUG18"/>
      <c r="KUH18"/>
      <c r="KUI18"/>
      <c r="KUJ18"/>
      <c r="KUK18"/>
      <c r="KUL18"/>
      <c r="KUM18"/>
      <c r="KUN18"/>
      <c r="KUO18"/>
      <c r="KUP18"/>
      <c r="KUQ18"/>
      <c r="KUR18"/>
      <c r="KUS18"/>
      <c r="KUT18"/>
      <c r="KUU18"/>
      <c r="KUV18"/>
      <c r="KUW18"/>
      <c r="KUX18"/>
      <c r="KUY18"/>
      <c r="KUZ18"/>
      <c r="KVA18"/>
      <c r="KVB18"/>
      <c r="KVC18"/>
      <c r="KVD18"/>
      <c r="KVE18"/>
      <c r="KVF18"/>
      <c r="KVG18"/>
      <c r="KVH18"/>
      <c r="KVI18"/>
      <c r="KVJ18"/>
      <c r="KVK18"/>
      <c r="KVL18"/>
      <c r="KVM18"/>
      <c r="KVN18"/>
      <c r="KVO18"/>
      <c r="KVP18"/>
      <c r="KVQ18"/>
      <c r="KVR18"/>
      <c r="KVS18"/>
      <c r="KVT18"/>
      <c r="KVU18"/>
      <c r="KVV18"/>
      <c r="KVW18"/>
      <c r="KVX18"/>
      <c r="KVY18"/>
      <c r="KVZ18"/>
      <c r="KWA18"/>
      <c r="KWB18"/>
      <c r="KWC18"/>
      <c r="KWD18"/>
      <c r="KWE18"/>
      <c r="KWF18"/>
      <c r="KWG18"/>
      <c r="KWH18"/>
      <c r="KWI18"/>
      <c r="KWJ18"/>
      <c r="KWK18"/>
      <c r="KWL18"/>
      <c r="KWM18"/>
      <c r="KWN18"/>
      <c r="KWO18"/>
      <c r="KWP18"/>
      <c r="KWQ18"/>
      <c r="KWR18"/>
      <c r="KWS18"/>
      <c r="KWT18"/>
      <c r="KWU18"/>
      <c r="KWV18"/>
      <c r="KWW18"/>
      <c r="KWX18"/>
      <c r="KWY18"/>
      <c r="KWZ18"/>
      <c r="KXA18"/>
      <c r="KXB18"/>
      <c r="KXC18"/>
      <c r="KXD18"/>
      <c r="KXE18"/>
      <c r="KXF18"/>
      <c r="KXG18"/>
      <c r="KXH18"/>
      <c r="KXI18"/>
      <c r="KXJ18"/>
      <c r="KXK18"/>
      <c r="KXL18"/>
      <c r="KXM18"/>
      <c r="KXN18"/>
      <c r="KXO18"/>
      <c r="KXP18"/>
      <c r="KXQ18"/>
      <c r="KXR18"/>
      <c r="KXS18"/>
      <c r="KXT18"/>
      <c r="KXU18"/>
      <c r="KXV18"/>
      <c r="KXW18"/>
      <c r="KXX18"/>
      <c r="KXY18"/>
      <c r="KXZ18"/>
      <c r="KYA18"/>
      <c r="KYB18"/>
      <c r="KYC18"/>
      <c r="KYD18"/>
      <c r="KYE18"/>
      <c r="KYF18"/>
      <c r="KYG18"/>
      <c r="KYH18"/>
      <c r="KYI18"/>
      <c r="KYJ18"/>
      <c r="KYK18"/>
      <c r="KYL18"/>
      <c r="KYM18"/>
      <c r="KYN18"/>
      <c r="KYO18"/>
      <c r="KYP18"/>
      <c r="KYQ18"/>
      <c r="KYR18"/>
      <c r="KYS18"/>
      <c r="KYT18"/>
      <c r="KYU18"/>
      <c r="KYV18"/>
      <c r="KYW18"/>
      <c r="KYX18"/>
      <c r="KYY18"/>
      <c r="KYZ18"/>
      <c r="KZA18"/>
      <c r="KZB18"/>
      <c r="KZC18"/>
      <c r="KZD18"/>
      <c r="KZE18"/>
      <c r="KZF18"/>
      <c r="KZG18"/>
      <c r="KZH18"/>
      <c r="KZI18"/>
      <c r="KZJ18"/>
      <c r="KZK18"/>
      <c r="KZL18"/>
      <c r="KZM18"/>
      <c r="KZN18"/>
      <c r="KZO18"/>
      <c r="KZP18"/>
      <c r="KZQ18"/>
      <c r="KZR18"/>
      <c r="KZS18"/>
      <c r="KZT18"/>
      <c r="KZU18"/>
      <c r="KZV18"/>
      <c r="KZW18"/>
      <c r="KZX18"/>
      <c r="KZY18"/>
      <c r="KZZ18"/>
      <c r="LAA18"/>
      <c r="LAB18"/>
      <c r="LAC18"/>
      <c r="LAD18"/>
      <c r="LAE18"/>
      <c r="LAF18"/>
      <c r="LAG18"/>
      <c r="LAH18"/>
      <c r="LAI18"/>
      <c r="LAJ18"/>
      <c r="LAK18"/>
      <c r="LAL18"/>
      <c r="LAM18"/>
      <c r="LAN18"/>
      <c r="LAO18"/>
      <c r="LAP18"/>
      <c r="LAQ18"/>
      <c r="LAR18"/>
      <c r="LAS18"/>
      <c r="LAT18"/>
      <c r="LAU18"/>
      <c r="LAV18"/>
      <c r="LAW18"/>
      <c r="LAX18"/>
      <c r="LAY18"/>
      <c r="LAZ18"/>
      <c r="LBA18"/>
      <c r="LBB18"/>
      <c r="LBC18"/>
      <c r="LBD18"/>
      <c r="LBE18"/>
      <c r="LBF18"/>
      <c r="LBG18"/>
      <c r="LBH18"/>
      <c r="LBI18"/>
      <c r="LBJ18"/>
      <c r="LBK18"/>
      <c r="LBL18"/>
      <c r="LBM18"/>
      <c r="LBN18"/>
      <c r="LBO18"/>
      <c r="LBP18"/>
      <c r="LBQ18"/>
      <c r="LBR18"/>
      <c r="LBS18"/>
      <c r="LBT18"/>
      <c r="LBU18"/>
      <c r="LBV18"/>
      <c r="LBW18"/>
      <c r="LBX18"/>
      <c r="LBY18"/>
      <c r="LBZ18"/>
      <c r="LCA18"/>
      <c r="LCB18"/>
      <c r="LCC18"/>
      <c r="LCD18"/>
      <c r="LCE18"/>
      <c r="LCF18"/>
      <c r="LCG18"/>
      <c r="LCH18"/>
      <c r="LCI18"/>
      <c r="LCJ18"/>
      <c r="LCK18"/>
      <c r="LCL18"/>
      <c r="LCM18"/>
      <c r="LCN18"/>
      <c r="LCO18"/>
      <c r="LCP18"/>
      <c r="LCQ18"/>
      <c r="LCR18"/>
      <c r="LCS18"/>
      <c r="LCT18"/>
      <c r="LCU18"/>
      <c r="LCV18"/>
      <c r="LCW18"/>
      <c r="LCX18"/>
      <c r="LCY18"/>
      <c r="LCZ18"/>
      <c r="LDA18"/>
      <c r="LDB18"/>
      <c r="LDC18"/>
      <c r="LDD18"/>
      <c r="LDE18"/>
      <c r="LDF18"/>
      <c r="LDG18"/>
      <c r="LDH18"/>
      <c r="LDI18"/>
      <c r="LDJ18"/>
      <c r="LDK18"/>
      <c r="LDL18"/>
      <c r="LDM18"/>
      <c r="LDN18"/>
      <c r="LDO18"/>
      <c r="LDP18"/>
      <c r="LDQ18"/>
      <c r="LDR18"/>
      <c r="LDS18"/>
      <c r="LDT18"/>
      <c r="LDU18"/>
      <c r="LDV18"/>
      <c r="LDW18"/>
      <c r="LDX18"/>
      <c r="LDY18"/>
      <c r="LDZ18"/>
      <c r="LEA18"/>
      <c r="LEB18"/>
      <c r="LEC18"/>
      <c r="LED18"/>
      <c r="LEE18"/>
      <c r="LEF18"/>
      <c r="LEG18"/>
      <c r="LEH18"/>
      <c r="LEI18"/>
      <c r="LEJ18"/>
      <c r="LEK18"/>
      <c r="LEL18"/>
      <c r="LEM18"/>
      <c r="LEN18"/>
      <c r="LEO18"/>
      <c r="LEP18"/>
      <c r="LEQ18"/>
      <c r="LER18"/>
      <c r="LES18"/>
      <c r="LET18"/>
      <c r="LEU18"/>
      <c r="LEV18"/>
      <c r="LEW18"/>
      <c r="LEX18"/>
      <c r="LEY18"/>
      <c r="LEZ18"/>
      <c r="LFA18"/>
      <c r="LFB18"/>
      <c r="LFC18"/>
      <c r="LFD18"/>
      <c r="LFE18"/>
      <c r="LFF18"/>
      <c r="LFG18"/>
      <c r="LFH18"/>
      <c r="LFI18"/>
      <c r="LFJ18"/>
      <c r="LFK18"/>
      <c r="LFL18"/>
      <c r="LFM18"/>
      <c r="LFN18"/>
      <c r="LFO18"/>
      <c r="LFP18"/>
      <c r="LFQ18"/>
      <c r="LFR18"/>
      <c r="LFS18"/>
      <c r="LFT18"/>
      <c r="LFU18"/>
      <c r="LFV18"/>
      <c r="LFW18"/>
      <c r="LFX18"/>
      <c r="LFY18"/>
      <c r="LFZ18"/>
      <c r="LGA18"/>
      <c r="LGB18"/>
      <c r="LGC18"/>
      <c r="LGD18"/>
      <c r="LGE18"/>
      <c r="LGF18"/>
      <c r="LGG18"/>
      <c r="LGH18"/>
      <c r="LGI18"/>
      <c r="LGJ18"/>
      <c r="LGK18"/>
      <c r="LGL18"/>
      <c r="LGM18"/>
      <c r="LGN18"/>
      <c r="LGO18"/>
      <c r="LGP18"/>
      <c r="LGQ18"/>
      <c r="LGR18"/>
      <c r="LGS18"/>
      <c r="LGT18"/>
      <c r="LGU18"/>
      <c r="LGV18"/>
      <c r="LGW18"/>
      <c r="LGX18"/>
      <c r="LGY18"/>
      <c r="LGZ18"/>
      <c r="LHA18"/>
      <c r="LHB18"/>
      <c r="LHC18"/>
      <c r="LHD18"/>
      <c r="LHE18"/>
      <c r="LHF18"/>
      <c r="LHG18"/>
      <c r="LHH18"/>
      <c r="LHI18"/>
      <c r="LHJ18"/>
      <c r="LHK18"/>
      <c r="LHL18"/>
      <c r="LHM18"/>
      <c r="LHN18"/>
      <c r="LHO18"/>
      <c r="LHP18"/>
      <c r="LHQ18"/>
      <c r="LHR18"/>
      <c r="LHS18"/>
      <c r="LHT18"/>
      <c r="LHU18"/>
      <c r="LHV18"/>
      <c r="LHW18"/>
      <c r="LHX18"/>
      <c r="LHY18"/>
      <c r="LHZ18"/>
      <c r="LIA18"/>
      <c r="LIB18"/>
      <c r="LIC18"/>
      <c r="LID18"/>
      <c r="LIE18"/>
      <c r="LIF18"/>
      <c r="LIG18"/>
      <c r="LIH18"/>
      <c r="LII18"/>
      <c r="LIJ18"/>
      <c r="LIK18"/>
      <c r="LIL18"/>
      <c r="LIM18"/>
      <c r="LIN18"/>
      <c r="LIO18"/>
      <c r="LIP18"/>
      <c r="LIQ18"/>
      <c r="LIR18"/>
      <c r="LIS18"/>
      <c r="LIT18"/>
      <c r="LIU18"/>
      <c r="LIV18"/>
      <c r="LIW18"/>
      <c r="LIX18"/>
      <c r="LIY18"/>
      <c r="LIZ18"/>
      <c r="LJA18"/>
      <c r="LJB18"/>
      <c r="LJC18"/>
      <c r="LJD18"/>
      <c r="LJE18"/>
      <c r="LJF18"/>
      <c r="LJG18"/>
      <c r="LJH18"/>
      <c r="LJI18"/>
      <c r="LJJ18"/>
      <c r="LJK18"/>
      <c r="LJL18"/>
      <c r="LJM18"/>
      <c r="LJN18"/>
      <c r="LJO18"/>
      <c r="LJP18"/>
      <c r="LJQ18"/>
      <c r="LJR18"/>
      <c r="LJS18"/>
      <c r="LJT18"/>
      <c r="LJU18"/>
      <c r="LJV18"/>
      <c r="LJW18"/>
      <c r="LJX18"/>
      <c r="LJY18"/>
      <c r="LJZ18"/>
      <c r="LKA18"/>
      <c r="LKB18"/>
      <c r="LKC18"/>
      <c r="LKD18"/>
      <c r="LKE18"/>
      <c r="LKF18"/>
      <c r="LKG18"/>
      <c r="LKH18"/>
      <c r="LKI18"/>
      <c r="LKJ18"/>
      <c r="LKK18"/>
      <c r="LKL18"/>
      <c r="LKM18"/>
      <c r="LKN18"/>
      <c r="LKO18"/>
      <c r="LKP18"/>
      <c r="LKQ18"/>
      <c r="LKR18"/>
      <c r="LKS18"/>
      <c r="LKT18"/>
      <c r="LKU18"/>
      <c r="LKV18"/>
      <c r="LKW18"/>
      <c r="LKX18"/>
      <c r="LKY18"/>
      <c r="LKZ18"/>
      <c r="LLA18"/>
      <c r="LLB18"/>
      <c r="LLC18"/>
      <c r="LLD18"/>
      <c r="LLE18"/>
      <c r="LLF18"/>
      <c r="LLG18"/>
      <c r="LLH18"/>
      <c r="LLI18"/>
      <c r="LLJ18"/>
      <c r="LLK18"/>
      <c r="LLL18"/>
      <c r="LLM18"/>
      <c r="LLN18"/>
      <c r="LLO18"/>
      <c r="LLP18"/>
      <c r="LLQ18"/>
      <c r="LLR18"/>
      <c r="LLS18"/>
      <c r="LLT18"/>
      <c r="LLU18"/>
      <c r="LLV18"/>
      <c r="LLW18"/>
      <c r="LLX18"/>
      <c r="LLY18"/>
      <c r="LLZ18"/>
      <c r="LMA18"/>
      <c r="LMB18"/>
      <c r="LMC18"/>
      <c r="LMD18"/>
      <c r="LME18"/>
      <c r="LMF18"/>
      <c r="LMG18"/>
      <c r="LMH18"/>
      <c r="LMI18"/>
      <c r="LMJ18"/>
      <c r="LMK18"/>
      <c r="LML18"/>
      <c r="LMM18"/>
      <c r="LMN18"/>
      <c r="LMO18"/>
      <c r="LMP18"/>
      <c r="LMQ18"/>
      <c r="LMR18"/>
      <c r="LMS18"/>
      <c r="LMT18"/>
      <c r="LMU18"/>
      <c r="LMV18"/>
      <c r="LMW18"/>
      <c r="LMX18"/>
      <c r="LMY18"/>
      <c r="LMZ18"/>
      <c r="LNA18"/>
      <c r="LNB18"/>
      <c r="LNC18"/>
      <c r="LND18"/>
      <c r="LNE18"/>
      <c r="LNF18"/>
      <c r="LNG18"/>
      <c r="LNH18"/>
      <c r="LNI18"/>
      <c r="LNJ18"/>
      <c r="LNK18"/>
      <c r="LNL18"/>
      <c r="LNM18"/>
      <c r="LNN18"/>
      <c r="LNO18"/>
      <c r="LNP18"/>
      <c r="LNQ18"/>
      <c r="LNR18"/>
      <c r="LNS18"/>
      <c r="LNT18"/>
      <c r="LNU18"/>
      <c r="LNV18"/>
      <c r="LNW18"/>
      <c r="LNX18"/>
      <c r="LNY18"/>
      <c r="LNZ18"/>
      <c r="LOA18"/>
      <c r="LOB18"/>
      <c r="LOC18"/>
      <c r="LOD18"/>
      <c r="LOE18"/>
      <c r="LOF18"/>
      <c r="LOG18"/>
      <c r="LOH18"/>
      <c r="LOI18"/>
      <c r="LOJ18"/>
      <c r="LOK18"/>
      <c r="LOL18"/>
      <c r="LOM18"/>
      <c r="LON18"/>
      <c r="LOO18"/>
      <c r="LOP18"/>
      <c r="LOQ18"/>
      <c r="LOR18"/>
      <c r="LOS18"/>
      <c r="LOT18"/>
      <c r="LOU18"/>
      <c r="LOV18"/>
      <c r="LOW18"/>
      <c r="LOX18"/>
      <c r="LOY18"/>
      <c r="LOZ18"/>
      <c r="LPA18"/>
      <c r="LPB18"/>
      <c r="LPC18"/>
      <c r="LPD18"/>
      <c r="LPE18"/>
      <c r="LPF18"/>
      <c r="LPG18"/>
      <c r="LPH18"/>
      <c r="LPI18"/>
      <c r="LPJ18"/>
      <c r="LPK18"/>
      <c r="LPL18"/>
      <c r="LPM18"/>
      <c r="LPN18"/>
      <c r="LPO18"/>
      <c r="LPP18"/>
      <c r="LPQ18"/>
      <c r="LPR18"/>
      <c r="LPS18"/>
      <c r="LPT18"/>
      <c r="LPU18"/>
      <c r="LPV18"/>
      <c r="LPW18"/>
      <c r="LPX18"/>
      <c r="LPY18"/>
      <c r="LPZ18"/>
      <c r="LQA18"/>
      <c r="LQB18"/>
      <c r="LQC18"/>
      <c r="LQD18"/>
      <c r="LQE18"/>
      <c r="LQF18"/>
      <c r="LQG18"/>
      <c r="LQH18"/>
      <c r="LQI18"/>
      <c r="LQJ18"/>
      <c r="LQK18"/>
      <c r="LQL18"/>
      <c r="LQM18"/>
      <c r="LQN18"/>
      <c r="LQO18"/>
      <c r="LQP18"/>
      <c r="LQQ18"/>
      <c r="LQR18"/>
      <c r="LQS18"/>
      <c r="LQT18"/>
      <c r="LQU18"/>
      <c r="LQV18"/>
      <c r="LQW18"/>
      <c r="LQX18"/>
      <c r="LQY18"/>
      <c r="LQZ18"/>
      <c r="LRA18"/>
      <c r="LRB18"/>
      <c r="LRC18"/>
      <c r="LRD18"/>
      <c r="LRE18"/>
      <c r="LRF18"/>
      <c r="LRG18"/>
      <c r="LRH18"/>
      <c r="LRI18"/>
      <c r="LRJ18"/>
      <c r="LRK18"/>
      <c r="LRL18"/>
      <c r="LRM18"/>
      <c r="LRN18"/>
      <c r="LRO18"/>
      <c r="LRP18"/>
      <c r="LRQ18"/>
      <c r="LRR18"/>
      <c r="LRS18"/>
      <c r="LRT18"/>
      <c r="LRU18"/>
      <c r="LRV18"/>
      <c r="LRW18"/>
      <c r="LRX18"/>
      <c r="LRY18"/>
      <c r="LRZ18"/>
      <c r="LSA18"/>
      <c r="LSB18"/>
      <c r="LSC18"/>
      <c r="LSD18"/>
      <c r="LSE18"/>
      <c r="LSF18"/>
      <c r="LSG18"/>
      <c r="LSH18"/>
      <c r="LSI18"/>
      <c r="LSJ18"/>
      <c r="LSK18"/>
      <c r="LSL18"/>
      <c r="LSM18"/>
      <c r="LSN18"/>
      <c r="LSO18"/>
      <c r="LSP18"/>
      <c r="LSQ18"/>
      <c r="LSR18"/>
      <c r="LSS18"/>
      <c r="LST18"/>
      <c r="LSU18"/>
      <c r="LSV18"/>
      <c r="LSW18"/>
      <c r="LSX18"/>
      <c r="LSY18"/>
      <c r="LSZ18"/>
      <c r="LTA18"/>
      <c r="LTB18"/>
      <c r="LTC18"/>
      <c r="LTD18"/>
      <c r="LTE18"/>
      <c r="LTF18"/>
      <c r="LTG18"/>
      <c r="LTH18"/>
      <c r="LTI18"/>
      <c r="LTJ18"/>
      <c r="LTK18"/>
      <c r="LTL18"/>
      <c r="LTM18"/>
      <c r="LTN18"/>
      <c r="LTO18"/>
      <c r="LTP18"/>
      <c r="LTQ18"/>
      <c r="LTR18"/>
      <c r="LTS18"/>
      <c r="LTT18"/>
      <c r="LTU18"/>
      <c r="LTV18"/>
      <c r="LTW18"/>
      <c r="LTX18"/>
      <c r="LTY18"/>
      <c r="LTZ18"/>
      <c r="LUA18"/>
      <c r="LUB18"/>
      <c r="LUC18"/>
      <c r="LUD18"/>
      <c r="LUE18"/>
      <c r="LUF18"/>
      <c r="LUG18"/>
      <c r="LUH18"/>
      <c r="LUI18"/>
      <c r="LUJ18"/>
      <c r="LUK18"/>
      <c r="LUL18"/>
      <c r="LUM18"/>
      <c r="LUN18"/>
      <c r="LUO18"/>
      <c r="LUP18"/>
      <c r="LUQ18"/>
      <c r="LUR18"/>
      <c r="LUS18"/>
      <c r="LUT18"/>
      <c r="LUU18"/>
      <c r="LUV18"/>
      <c r="LUW18"/>
      <c r="LUX18"/>
      <c r="LUY18"/>
      <c r="LUZ18"/>
      <c r="LVA18"/>
      <c r="LVB18"/>
      <c r="LVC18"/>
      <c r="LVD18"/>
      <c r="LVE18"/>
      <c r="LVF18"/>
      <c r="LVG18"/>
      <c r="LVH18"/>
      <c r="LVI18"/>
      <c r="LVJ18"/>
      <c r="LVK18"/>
      <c r="LVL18"/>
      <c r="LVM18"/>
      <c r="LVN18"/>
      <c r="LVO18"/>
      <c r="LVP18"/>
      <c r="LVQ18"/>
      <c r="LVR18"/>
      <c r="LVS18"/>
      <c r="LVT18"/>
      <c r="LVU18"/>
      <c r="LVV18"/>
      <c r="LVW18"/>
      <c r="LVX18"/>
      <c r="LVY18"/>
      <c r="LVZ18"/>
      <c r="LWA18"/>
      <c r="LWB18"/>
      <c r="LWC18"/>
      <c r="LWD18"/>
      <c r="LWE18"/>
      <c r="LWF18"/>
      <c r="LWG18"/>
      <c r="LWH18"/>
      <c r="LWI18"/>
      <c r="LWJ18"/>
      <c r="LWK18"/>
      <c r="LWL18"/>
      <c r="LWM18"/>
      <c r="LWN18"/>
      <c r="LWO18"/>
      <c r="LWP18"/>
      <c r="LWQ18"/>
      <c r="LWR18"/>
      <c r="LWS18"/>
      <c r="LWT18"/>
      <c r="LWU18"/>
      <c r="LWV18"/>
      <c r="LWW18"/>
      <c r="LWX18"/>
      <c r="LWY18"/>
      <c r="LWZ18"/>
      <c r="LXA18"/>
      <c r="LXB18"/>
      <c r="LXC18"/>
      <c r="LXD18"/>
      <c r="LXE18"/>
      <c r="LXF18"/>
      <c r="LXG18"/>
      <c r="LXH18"/>
      <c r="LXI18"/>
      <c r="LXJ18"/>
      <c r="LXK18"/>
      <c r="LXL18"/>
      <c r="LXM18"/>
      <c r="LXN18"/>
      <c r="LXO18"/>
      <c r="LXP18"/>
      <c r="LXQ18"/>
      <c r="LXR18"/>
      <c r="LXS18"/>
      <c r="LXT18"/>
      <c r="LXU18"/>
      <c r="LXV18"/>
      <c r="LXW18"/>
      <c r="LXX18"/>
      <c r="LXY18"/>
      <c r="LXZ18"/>
      <c r="LYA18"/>
      <c r="LYB18"/>
      <c r="LYC18"/>
      <c r="LYD18"/>
      <c r="LYE18"/>
      <c r="LYF18"/>
      <c r="LYG18"/>
      <c r="LYH18"/>
      <c r="LYI18"/>
      <c r="LYJ18"/>
      <c r="LYK18"/>
      <c r="LYL18"/>
      <c r="LYM18"/>
      <c r="LYN18"/>
      <c r="LYO18"/>
      <c r="LYP18"/>
      <c r="LYQ18"/>
      <c r="LYR18"/>
      <c r="LYS18"/>
      <c r="LYT18"/>
      <c r="LYU18"/>
      <c r="LYV18"/>
      <c r="LYW18"/>
      <c r="LYX18"/>
      <c r="LYY18"/>
      <c r="LYZ18"/>
      <c r="LZA18"/>
      <c r="LZB18"/>
      <c r="LZC18"/>
      <c r="LZD18"/>
      <c r="LZE18"/>
      <c r="LZF18"/>
      <c r="LZG18"/>
      <c r="LZH18"/>
      <c r="LZI18"/>
      <c r="LZJ18"/>
      <c r="LZK18"/>
      <c r="LZL18"/>
      <c r="LZM18"/>
      <c r="LZN18"/>
      <c r="LZO18"/>
      <c r="LZP18"/>
      <c r="LZQ18"/>
      <c r="LZR18"/>
      <c r="LZS18"/>
      <c r="LZT18"/>
      <c r="LZU18"/>
      <c r="LZV18"/>
      <c r="LZW18"/>
      <c r="LZX18"/>
      <c r="LZY18"/>
      <c r="LZZ18"/>
      <c r="MAA18"/>
      <c r="MAB18"/>
      <c r="MAC18"/>
      <c r="MAD18"/>
      <c r="MAE18"/>
      <c r="MAF18"/>
      <c r="MAG18"/>
      <c r="MAH18"/>
      <c r="MAI18"/>
      <c r="MAJ18"/>
      <c r="MAK18"/>
      <c r="MAL18"/>
      <c r="MAM18"/>
      <c r="MAN18"/>
      <c r="MAO18"/>
      <c r="MAP18"/>
      <c r="MAQ18"/>
      <c r="MAR18"/>
      <c r="MAS18"/>
      <c r="MAT18"/>
      <c r="MAU18"/>
      <c r="MAV18"/>
      <c r="MAW18"/>
      <c r="MAX18"/>
      <c r="MAY18"/>
      <c r="MAZ18"/>
      <c r="MBA18"/>
      <c r="MBB18"/>
      <c r="MBC18"/>
      <c r="MBD18"/>
      <c r="MBE18"/>
      <c r="MBF18"/>
      <c r="MBG18"/>
      <c r="MBH18"/>
      <c r="MBI18"/>
      <c r="MBJ18"/>
      <c r="MBK18"/>
      <c r="MBL18"/>
      <c r="MBM18"/>
      <c r="MBN18"/>
      <c r="MBO18"/>
      <c r="MBP18"/>
      <c r="MBQ18"/>
      <c r="MBR18"/>
      <c r="MBS18"/>
      <c r="MBT18"/>
      <c r="MBU18"/>
      <c r="MBV18"/>
      <c r="MBW18"/>
      <c r="MBX18"/>
      <c r="MBY18"/>
      <c r="MBZ18"/>
      <c r="MCA18"/>
      <c r="MCB18"/>
      <c r="MCC18"/>
      <c r="MCD18"/>
      <c r="MCE18"/>
      <c r="MCF18"/>
      <c r="MCG18"/>
      <c r="MCH18"/>
      <c r="MCI18"/>
      <c r="MCJ18"/>
      <c r="MCK18"/>
      <c r="MCL18"/>
      <c r="MCM18"/>
      <c r="MCN18"/>
      <c r="MCO18"/>
      <c r="MCP18"/>
      <c r="MCQ18"/>
      <c r="MCR18"/>
      <c r="MCS18"/>
      <c r="MCT18"/>
      <c r="MCU18"/>
      <c r="MCV18"/>
      <c r="MCW18"/>
      <c r="MCX18"/>
      <c r="MCY18"/>
      <c r="MCZ18"/>
      <c r="MDA18"/>
      <c r="MDB18"/>
      <c r="MDC18"/>
      <c r="MDD18"/>
      <c r="MDE18"/>
      <c r="MDF18"/>
      <c r="MDG18"/>
      <c r="MDH18"/>
      <c r="MDI18"/>
      <c r="MDJ18"/>
      <c r="MDK18"/>
      <c r="MDL18"/>
      <c r="MDM18"/>
      <c r="MDN18"/>
      <c r="MDO18"/>
      <c r="MDP18"/>
      <c r="MDQ18"/>
      <c r="MDR18"/>
      <c r="MDS18"/>
      <c r="MDT18"/>
      <c r="MDU18"/>
      <c r="MDV18"/>
      <c r="MDW18"/>
      <c r="MDX18"/>
      <c r="MDY18"/>
      <c r="MDZ18"/>
      <c r="MEA18"/>
      <c r="MEB18"/>
      <c r="MEC18"/>
      <c r="MED18"/>
      <c r="MEE18"/>
      <c r="MEF18"/>
      <c r="MEG18"/>
      <c r="MEH18"/>
      <c r="MEI18"/>
      <c r="MEJ18"/>
      <c r="MEK18"/>
      <c r="MEL18"/>
      <c r="MEM18"/>
      <c r="MEN18"/>
      <c r="MEO18"/>
      <c r="MEP18"/>
      <c r="MEQ18"/>
      <c r="MER18"/>
      <c r="MES18"/>
      <c r="MET18"/>
      <c r="MEU18"/>
      <c r="MEV18"/>
      <c r="MEW18"/>
      <c r="MEX18"/>
      <c r="MEY18"/>
      <c r="MEZ18"/>
      <c r="MFA18"/>
      <c r="MFB18"/>
      <c r="MFC18"/>
      <c r="MFD18"/>
      <c r="MFE18"/>
      <c r="MFF18"/>
      <c r="MFG18"/>
      <c r="MFH18"/>
      <c r="MFI18"/>
      <c r="MFJ18"/>
      <c r="MFK18"/>
      <c r="MFL18"/>
      <c r="MFM18"/>
      <c r="MFN18"/>
      <c r="MFO18"/>
      <c r="MFP18"/>
      <c r="MFQ18"/>
      <c r="MFR18"/>
      <c r="MFS18"/>
      <c r="MFT18"/>
      <c r="MFU18"/>
      <c r="MFV18"/>
      <c r="MFW18"/>
      <c r="MFX18"/>
      <c r="MFY18"/>
      <c r="MFZ18"/>
      <c r="MGA18"/>
      <c r="MGB18"/>
      <c r="MGC18"/>
      <c r="MGD18"/>
      <c r="MGE18"/>
      <c r="MGF18"/>
      <c r="MGG18"/>
      <c r="MGH18"/>
      <c r="MGI18"/>
      <c r="MGJ18"/>
      <c r="MGK18"/>
      <c r="MGL18"/>
      <c r="MGM18"/>
      <c r="MGN18"/>
      <c r="MGO18"/>
      <c r="MGP18"/>
      <c r="MGQ18"/>
      <c r="MGR18"/>
      <c r="MGS18"/>
      <c r="MGT18"/>
      <c r="MGU18"/>
      <c r="MGV18"/>
      <c r="MGW18"/>
      <c r="MGX18"/>
      <c r="MGY18"/>
      <c r="MGZ18"/>
      <c r="MHA18"/>
      <c r="MHB18"/>
      <c r="MHC18"/>
      <c r="MHD18"/>
      <c r="MHE18"/>
      <c r="MHF18"/>
      <c r="MHG18"/>
      <c r="MHH18"/>
      <c r="MHI18"/>
      <c r="MHJ18"/>
      <c r="MHK18"/>
      <c r="MHL18"/>
      <c r="MHM18"/>
      <c r="MHN18"/>
      <c r="MHO18"/>
      <c r="MHP18"/>
      <c r="MHQ18"/>
      <c r="MHR18"/>
      <c r="MHS18"/>
      <c r="MHT18"/>
      <c r="MHU18"/>
      <c r="MHV18"/>
      <c r="MHW18"/>
      <c r="MHX18"/>
      <c r="MHY18"/>
      <c r="MHZ18"/>
      <c r="MIA18"/>
      <c r="MIB18"/>
      <c r="MIC18"/>
      <c r="MID18"/>
      <c r="MIE18"/>
      <c r="MIF18"/>
      <c r="MIG18"/>
      <c r="MIH18"/>
      <c r="MII18"/>
      <c r="MIJ18"/>
      <c r="MIK18"/>
      <c r="MIL18"/>
      <c r="MIM18"/>
      <c r="MIN18"/>
      <c r="MIO18"/>
      <c r="MIP18"/>
      <c r="MIQ18"/>
      <c r="MIR18"/>
      <c r="MIS18"/>
      <c r="MIT18"/>
      <c r="MIU18"/>
      <c r="MIV18"/>
      <c r="MIW18"/>
      <c r="MIX18"/>
      <c r="MIY18"/>
      <c r="MIZ18"/>
      <c r="MJA18"/>
      <c r="MJB18"/>
      <c r="MJC18"/>
      <c r="MJD18"/>
      <c r="MJE18"/>
      <c r="MJF18"/>
      <c r="MJG18"/>
      <c r="MJH18"/>
      <c r="MJI18"/>
      <c r="MJJ18"/>
      <c r="MJK18"/>
      <c r="MJL18"/>
      <c r="MJM18"/>
      <c r="MJN18"/>
      <c r="MJO18"/>
      <c r="MJP18"/>
      <c r="MJQ18"/>
      <c r="MJR18"/>
      <c r="MJS18"/>
      <c r="MJT18"/>
      <c r="MJU18"/>
      <c r="MJV18"/>
      <c r="MJW18"/>
      <c r="MJX18"/>
      <c r="MJY18"/>
      <c r="MJZ18"/>
      <c r="MKA18"/>
      <c r="MKB18"/>
      <c r="MKC18"/>
      <c r="MKD18"/>
      <c r="MKE18"/>
      <c r="MKF18"/>
      <c r="MKG18"/>
      <c r="MKH18"/>
      <c r="MKI18"/>
      <c r="MKJ18"/>
      <c r="MKK18"/>
      <c r="MKL18"/>
      <c r="MKM18"/>
      <c r="MKN18"/>
      <c r="MKO18"/>
      <c r="MKP18"/>
      <c r="MKQ18"/>
      <c r="MKR18"/>
      <c r="MKS18"/>
      <c r="MKT18"/>
      <c r="MKU18"/>
      <c r="MKV18"/>
      <c r="MKW18"/>
      <c r="MKX18"/>
      <c r="MKY18"/>
      <c r="MKZ18"/>
      <c r="MLA18"/>
      <c r="MLB18"/>
      <c r="MLC18"/>
      <c r="MLD18"/>
      <c r="MLE18"/>
      <c r="MLF18"/>
      <c r="MLG18"/>
      <c r="MLH18"/>
      <c r="MLI18"/>
      <c r="MLJ18"/>
      <c r="MLK18"/>
      <c r="MLL18"/>
      <c r="MLM18"/>
      <c r="MLN18"/>
      <c r="MLO18"/>
      <c r="MLP18"/>
      <c r="MLQ18"/>
      <c r="MLR18"/>
      <c r="MLS18"/>
      <c r="MLT18"/>
      <c r="MLU18"/>
      <c r="MLV18"/>
      <c r="MLW18"/>
      <c r="MLX18"/>
      <c r="MLY18"/>
      <c r="MLZ18"/>
      <c r="MMA18"/>
      <c r="MMB18"/>
      <c r="MMC18"/>
      <c r="MMD18"/>
      <c r="MME18"/>
      <c r="MMF18"/>
      <c r="MMG18"/>
      <c r="MMH18"/>
      <c r="MMI18"/>
      <c r="MMJ18"/>
      <c r="MMK18"/>
      <c r="MML18"/>
      <c r="MMM18"/>
      <c r="MMN18"/>
      <c r="MMO18"/>
      <c r="MMP18"/>
      <c r="MMQ18"/>
      <c r="MMR18"/>
      <c r="MMS18"/>
      <c r="MMT18"/>
      <c r="MMU18"/>
      <c r="MMV18"/>
      <c r="MMW18"/>
      <c r="MMX18"/>
      <c r="MMY18"/>
      <c r="MMZ18"/>
      <c r="MNA18"/>
      <c r="MNB18"/>
      <c r="MNC18"/>
      <c r="MND18"/>
      <c r="MNE18"/>
      <c r="MNF18"/>
      <c r="MNG18"/>
      <c r="MNH18"/>
      <c r="MNI18"/>
      <c r="MNJ18"/>
      <c r="MNK18"/>
      <c r="MNL18"/>
      <c r="MNM18"/>
      <c r="MNN18"/>
      <c r="MNO18"/>
      <c r="MNP18"/>
      <c r="MNQ18"/>
      <c r="MNR18"/>
      <c r="MNS18"/>
      <c r="MNT18"/>
      <c r="MNU18"/>
      <c r="MNV18"/>
      <c r="MNW18"/>
      <c r="MNX18"/>
      <c r="MNY18"/>
      <c r="MNZ18"/>
      <c r="MOA18"/>
      <c r="MOB18"/>
      <c r="MOC18"/>
      <c r="MOD18"/>
      <c r="MOE18"/>
      <c r="MOF18"/>
      <c r="MOG18"/>
      <c r="MOH18"/>
      <c r="MOI18"/>
      <c r="MOJ18"/>
      <c r="MOK18"/>
      <c r="MOL18"/>
      <c r="MOM18"/>
      <c r="MON18"/>
      <c r="MOO18"/>
      <c r="MOP18"/>
      <c r="MOQ18"/>
      <c r="MOR18"/>
      <c r="MOS18"/>
      <c r="MOT18"/>
      <c r="MOU18"/>
      <c r="MOV18"/>
      <c r="MOW18"/>
      <c r="MOX18"/>
      <c r="MOY18"/>
      <c r="MOZ18"/>
      <c r="MPA18"/>
      <c r="MPB18"/>
      <c r="MPC18"/>
      <c r="MPD18"/>
      <c r="MPE18"/>
      <c r="MPF18"/>
      <c r="MPG18"/>
      <c r="MPH18"/>
      <c r="MPI18"/>
      <c r="MPJ18"/>
      <c r="MPK18"/>
      <c r="MPL18"/>
      <c r="MPM18"/>
      <c r="MPN18"/>
      <c r="MPO18"/>
      <c r="MPP18"/>
      <c r="MPQ18"/>
      <c r="MPR18"/>
      <c r="MPS18"/>
      <c r="MPT18"/>
      <c r="MPU18"/>
      <c r="MPV18"/>
      <c r="MPW18"/>
      <c r="MPX18"/>
      <c r="MPY18"/>
      <c r="MPZ18"/>
      <c r="MQA18"/>
      <c r="MQB18"/>
      <c r="MQC18"/>
      <c r="MQD18"/>
      <c r="MQE18"/>
      <c r="MQF18"/>
      <c r="MQG18"/>
      <c r="MQH18"/>
      <c r="MQI18"/>
      <c r="MQJ18"/>
      <c r="MQK18"/>
      <c r="MQL18"/>
      <c r="MQM18"/>
      <c r="MQN18"/>
      <c r="MQO18"/>
      <c r="MQP18"/>
      <c r="MQQ18"/>
      <c r="MQR18"/>
      <c r="MQS18"/>
      <c r="MQT18"/>
      <c r="MQU18"/>
      <c r="MQV18"/>
      <c r="MQW18"/>
      <c r="MQX18"/>
      <c r="MQY18"/>
      <c r="MQZ18"/>
      <c r="MRA18"/>
      <c r="MRB18"/>
      <c r="MRC18"/>
      <c r="MRD18"/>
      <c r="MRE18"/>
      <c r="MRF18"/>
      <c r="MRG18"/>
      <c r="MRH18"/>
      <c r="MRI18"/>
      <c r="MRJ18"/>
      <c r="MRK18"/>
      <c r="MRL18"/>
      <c r="MRM18"/>
      <c r="MRN18"/>
      <c r="MRO18"/>
      <c r="MRP18"/>
      <c r="MRQ18"/>
      <c r="MRR18"/>
      <c r="MRS18"/>
      <c r="MRT18"/>
      <c r="MRU18"/>
      <c r="MRV18"/>
      <c r="MRW18"/>
      <c r="MRX18"/>
      <c r="MRY18"/>
      <c r="MRZ18"/>
      <c r="MSA18"/>
      <c r="MSB18"/>
      <c r="MSC18"/>
      <c r="MSD18"/>
      <c r="MSE18"/>
      <c r="MSF18"/>
      <c r="MSG18"/>
      <c r="MSH18"/>
      <c r="MSI18"/>
      <c r="MSJ18"/>
      <c r="MSK18"/>
      <c r="MSL18"/>
      <c r="MSM18"/>
      <c r="MSN18"/>
      <c r="MSO18"/>
      <c r="MSP18"/>
      <c r="MSQ18"/>
      <c r="MSR18"/>
      <c r="MSS18"/>
      <c r="MST18"/>
      <c r="MSU18"/>
      <c r="MSV18"/>
      <c r="MSW18"/>
      <c r="MSX18"/>
      <c r="MSY18"/>
      <c r="MSZ18"/>
      <c r="MTA18"/>
      <c r="MTB18"/>
      <c r="MTC18"/>
      <c r="MTD18"/>
      <c r="MTE18"/>
      <c r="MTF18"/>
      <c r="MTG18"/>
      <c r="MTH18"/>
      <c r="MTI18"/>
      <c r="MTJ18"/>
      <c r="MTK18"/>
      <c r="MTL18"/>
      <c r="MTM18"/>
      <c r="MTN18"/>
      <c r="MTO18"/>
      <c r="MTP18"/>
      <c r="MTQ18"/>
      <c r="MTR18"/>
      <c r="MTS18"/>
      <c r="MTT18"/>
      <c r="MTU18"/>
      <c r="MTV18"/>
      <c r="MTW18"/>
      <c r="MTX18"/>
      <c r="MTY18"/>
      <c r="MTZ18"/>
      <c r="MUA18"/>
      <c r="MUB18"/>
      <c r="MUC18"/>
      <c r="MUD18"/>
      <c r="MUE18"/>
      <c r="MUF18"/>
      <c r="MUG18"/>
      <c r="MUH18"/>
      <c r="MUI18"/>
      <c r="MUJ18"/>
      <c r="MUK18"/>
      <c r="MUL18"/>
      <c r="MUM18"/>
      <c r="MUN18"/>
      <c r="MUO18"/>
      <c r="MUP18"/>
      <c r="MUQ18"/>
      <c r="MUR18"/>
      <c r="MUS18"/>
      <c r="MUT18"/>
      <c r="MUU18"/>
      <c r="MUV18"/>
      <c r="MUW18"/>
      <c r="MUX18"/>
      <c r="MUY18"/>
      <c r="MUZ18"/>
      <c r="MVA18"/>
      <c r="MVB18"/>
      <c r="MVC18"/>
      <c r="MVD18"/>
      <c r="MVE18"/>
      <c r="MVF18"/>
      <c r="MVG18"/>
      <c r="MVH18"/>
      <c r="MVI18"/>
      <c r="MVJ18"/>
      <c r="MVK18"/>
      <c r="MVL18"/>
      <c r="MVM18"/>
      <c r="MVN18"/>
      <c r="MVO18"/>
      <c r="MVP18"/>
      <c r="MVQ18"/>
      <c r="MVR18"/>
      <c r="MVS18"/>
      <c r="MVT18"/>
      <c r="MVU18"/>
      <c r="MVV18"/>
      <c r="MVW18"/>
      <c r="MVX18"/>
      <c r="MVY18"/>
      <c r="MVZ18"/>
      <c r="MWA18"/>
      <c r="MWB18"/>
      <c r="MWC18"/>
      <c r="MWD18"/>
      <c r="MWE18"/>
      <c r="MWF18"/>
      <c r="MWG18"/>
      <c r="MWH18"/>
      <c r="MWI18"/>
      <c r="MWJ18"/>
      <c r="MWK18"/>
      <c r="MWL18"/>
      <c r="MWM18"/>
      <c r="MWN18"/>
      <c r="MWO18"/>
      <c r="MWP18"/>
      <c r="MWQ18"/>
      <c r="MWR18"/>
      <c r="MWS18"/>
      <c r="MWT18"/>
      <c r="MWU18"/>
      <c r="MWV18"/>
      <c r="MWW18"/>
      <c r="MWX18"/>
      <c r="MWY18"/>
      <c r="MWZ18"/>
      <c r="MXA18"/>
      <c r="MXB18"/>
      <c r="MXC18"/>
      <c r="MXD18"/>
      <c r="MXE18"/>
      <c r="MXF18"/>
      <c r="MXG18"/>
      <c r="MXH18"/>
      <c r="MXI18"/>
      <c r="MXJ18"/>
      <c r="MXK18"/>
      <c r="MXL18"/>
      <c r="MXM18"/>
      <c r="MXN18"/>
      <c r="MXO18"/>
      <c r="MXP18"/>
      <c r="MXQ18"/>
      <c r="MXR18"/>
      <c r="MXS18"/>
      <c r="MXT18"/>
      <c r="MXU18"/>
      <c r="MXV18"/>
      <c r="MXW18"/>
      <c r="MXX18"/>
      <c r="MXY18"/>
      <c r="MXZ18"/>
      <c r="MYA18"/>
      <c r="MYB18"/>
      <c r="MYC18"/>
      <c r="MYD18"/>
      <c r="MYE18"/>
      <c r="MYF18"/>
      <c r="MYG18"/>
      <c r="MYH18"/>
      <c r="MYI18"/>
      <c r="MYJ18"/>
      <c r="MYK18"/>
      <c r="MYL18"/>
      <c r="MYM18"/>
      <c r="MYN18"/>
      <c r="MYO18"/>
      <c r="MYP18"/>
      <c r="MYQ18"/>
      <c r="MYR18"/>
      <c r="MYS18"/>
      <c r="MYT18"/>
      <c r="MYU18"/>
      <c r="MYV18"/>
      <c r="MYW18"/>
      <c r="MYX18"/>
      <c r="MYY18"/>
      <c r="MYZ18"/>
      <c r="MZA18"/>
      <c r="MZB18"/>
      <c r="MZC18"/>
      <c r="MZD18"/>
      <c r="MZE18"/>
      <c r="MZF18"/>
      <c r="MZG18"/>
      <c r="MZH18"/>
      <c r="MZI18"/>
      <c r="MZJ18"/>
      <c r="MZK18"/>
      <c r="MZL18"/>
      <c r="MZM18"/>
      <c r="MZN18"/>
      <c r="MZO18"/>
      <c r="MZP18"/>
      <c r="MZQ18"/>
      <c r="MZR18"/>
      <c r="MZS18"/>
      <c r="MZT18"/>
      <c r="MZU18"/>
      <c r="MZV18"/>
      <c r="MZW18"/>
      <c r="MZX18"/>
      <c r="MZY18"/>
      <c r="MZZ18"/>
      <c r="NAA18"/>
      <c r="NAB18"/>
      <c r="NAC18"/>
      <c r="NAD18"/>
      <c r="NAE18"/>
      <c r="NAF18"/>
      <c r="NAG18"/>
      <c r="NAH18"/>
      <c r="NAI18"/>
      <c r="NAJ18"/>
      <c r="NAK18"/>
      <c r="NAL18"/>
      <c r="NAM18"/>
      <c r="NAN18"/>
      <c r="NAO18"/>
      <c r="NAP18"/>
      <c r="NAQ18"/>
      <c r="NAR18"/>
      <c r="NAS18"/>
      <c r="NAT18"/>
      <c r="NAU18"/>
      <c r="NAV18"/>
      <c r="NAW18"/>
      <c r="NAX18"/>
      <c r="NAY18"/>
      <c r="NAZ18"/>
      <c r="NBA18"/>
      <c r="NBB18"/>
      <c r="NBC18"/>
      <c r="NBD18"/>
      <c r="NBE18"/>
      <c r="NBF18"/>
      <c r="NBG18"/>
      <c r="NBH18"/>
      <c r="NBI18"/>
      <c r="NBJ18"/>
      <c r="NBK18"/>
      <c r="NBL18"/>
      <c r="NBM18"/>
      <c r="NBN18"/>
      <c r="NBO18"/>
      <c r="NBP18"/>
      <c r="NBQ18"/>
      <c r="NBR18"/>
      <c r="NBS18"/>
      <c r="NBT18"/>
      <c r="NBU18"/>
      <c r="NBV18"/>
      <c r="NBW18"/>
      <c r="NBX18"/>
      <c r="NBY18"/>
      <c r="NBZ18"/>
      <c r="NCA18"/>
      <c r="NCB18"/>
      <c r="NCC18"/>
      <c r="NCD18"/>
      <c r="NCE18"/>
      <c r="NCF18"/>
      <c r="NCG18"/>
      <c r="NCH18"/>
      <c r="NCI18"/>
      <c r="NCJ18"/>
      <c r="NCK18"/>
      <c r="NCL18"/>
      <c r="NCM18"/>
      <c r="NCN18"/>
      <c r="NCO18"/>
      <c r="NCP18"/>
      <c r="NCQ18"/>
      <c r="NCR18"/>
      <c r="NCS18"/>
      <c r="NCT18"/>
      <c r="NCU18"/>
      <c r="NCV18"/>
      <c r="NCW18"/>
      <c r="NCX18"/>
      <c r="NCY18"/>
      <c r="NCZ18"/>
      <c r="NDA18"/>
      <c r="NDB18"/>
      <c r="NDC18"/>
      <c r="NDD18"/>
      <c r="NDE18"/>
      <c r="NDF18"/>
      <c r="NDG18"/>
      <c r="NDH18"/>
      <c r="NDI18"/>
      <c r="NDJ18"/>
      <c r="NDK18"/>
      <c r="NDL18"/>
      <c r="NDM18"/>
      <c r="NDN18"/>
      <c r="NDO18"/>
      <c r="NDP18"/>
      <c r="NDQ18"/>
      <c r="NDR18"/>
      <c r="NDS18"/>
      <c r="NDT18"/>
      <c r="NDU18"/>
      <c r="NDV18"/>
      <c r="NDW18"/>
      <c r="NDX18"/>
      <c r="NDY18"/>
      <c r="NDZ18"/>
      <c r="NEA18"/>
      <c r="NEB18"/>
      <c r="NEC18"/>
      <c r="NED18"/>
      <c r="NEE18"/>
      <c r="NEF18"/>
      <c r="NEG18"/>
      <c r="NEH18"/>
      <c r="NEI18"/>
      <c r="NEJ18"/>
      <c r="NEK18"/>
      <c r="NEL18"/>
      <c r="NEM18"/>
      <c r="NEN18"/>
      <c r="NEO18"/>
      <c r="NEP18"/>
      <c r="NEQ18"/>
      <c r="NER18"/>
      <c r="NES18"/>
      <c r="NET18"/>
      <c r="NEU18"/>
      <c r="NEV18"/>
      <c r="NEW18"/>
      <c r="NEX18"/>
      <c r="NEY18"/>
      <c r="NEZ18"/>
      <c r="NFA18"/>
      <c r="NFB18"/>
      <c r="NFC18"/>
      <c r="NFD18"/>
      <c r="NFE18"/>
      <c r="NFF18"/>
      <c r="NFG18"/>
      <c r="NFH18"/>
      <c r="NFI18"/>
      <c r="NFJ18"/>
      <c r="NFK18"/>
      <c r="NFL18"/>
      <c r="NFM18"/>
      <c r="NFN18"/>
      <c r="NFO18"/>
      <c r="NFP18"/>
      <c r="NFQ18"/>
      <c r="NFR18"/>
      <c r="NFS18"/>
      <c r="NFT18"/>
      <c r="NFU18"/>
      <c r="NFV18"/>
      <c r="NFW18"/>
      <c r="NFX18"/>
      <c r="NFY18"/>
      <c r="NFZ18"/>
      <c r="NGA18"/>
      <c r="NGB18"/>
      <c r="NGC18"/>
      <c r="NGD18"/>
      <c r="NGE18"/>
      <c r="NGF18"/>
      <c r="NGG18"/>
      <c r="NGH18"/>
      <c r="NGI18"/>
      <c r="NGJ18"/>
      <c r="NGK18"/>
      <c r="NGL18"/>
      <c r="NGM18"/>
      <c r="NGN18"/>
      <c r="NGO18"/>
      <c r="NGP18"/>
      <c r="NGQ18"/>
      <c r="NGR18"/>
      <c r="NGS18"/>
      <c r="NGT18"/>
      <c r="NGU18"/>
      <c r="NGV18"/>
      <c r="NGW18"/>
      <c r="NGX18"/>
      <c r="NGY18"/>
      <c r="NGZ18"/>
      <c r="NHA18"/>
      <c r="NHB18"/>
      <c r="NHC18"/>
      <c r="NHD18"/>
      <c r="NHE18"/>
      <c r="NHF18"/>
      <c r="NHG18"/>
      <c r="NHH18"/>
      <c r="NHI18"/>
      <c r="NHJ18"/>
      <c r="NHK18"/>
      <c r="NHL18"/>
      <c r="NHM18"/>
      <c r="NHN18"/>
      <c r="NHO18"/>
      <c r="NHP18"/>
      <c r="NHQ18"/>
      <c r="NHR18"/>
      <c r="NHS18"/>
      <c r="NHT18"/>
      <c r="NHU18"/>
      <c r="NHV18"/>
      <c r="NHW18"/>
      <c r="NHX18"/>
      <c r="NHY18"/>
      <c r="NHZ18"/>
      <c r="NIA18"/>
      <c r="NIB18"/>
      <c r="NIC18"/>
      <c r="NID18"/>
      <c r="NIE18"/>
      <c r="NIF18"/>
      <c r="NIG18"/>
      <c r="NIH18"/>
      <c r="NII18"/>
      <c r="NIJ18"/>
      <c r="NIK18"/>
      <c r="NIL18"/>
      <c r="NIM18"/>
      <c r="NIN18"/>
      <c r="NIO18"/>
      <c r="NIP18"/>
      <c r="NIQ18"/>
      <c r="NIR18"/>
      <c r="NIS18"/>
      <c r="NIT18"/>
      <c r="NIU18"/>
      <c r="NIV18"/>
      <c r="NIW18"/>
      <c r="NIX18"/>
      <c r="NIY18"/>
      <c r="NIZ18"/>
      <c r="NJA18"/>
      <c r="NJB18"/>
      <c r="NJC18"/>
      <c r="NJD18"/>
      <c r="NJE18"/>
      <c r="NJF18"/>
      <c r="NJG18"/>
      <c r="NJH18"/>
      <c r="NJI18"/>
      <c r="NJJ18"/>
      <c r="NJK18"/>
      <c r="NJL18"/>
      <c r="NJM18"/>
      <c r="NJN18"/>
      <c r="NJO18"/>
      <c r="NJP18"/>
      <c r="NJQ18"/>
      <c r="NJR18"/>
      <c r="NJS18"/>
      <c r="NJT18"/>
      <c r="NJU18"/>
      <c r="NJV18"/>
      <c r="NJW18"/>
      <c r="NJX18"/>
      <c r="NJY18"/>
      <c r="NJZ18"/>
      <c r="NKA18"/>
      <c r="NKB18"/>
      <c r="NKC18"/>
      <c r="NKD18"/>
      <c r="NKE18"/>
      <c r="NKF18"/>
      <c r="NKG18"/>
      <c r="NKH18"/>
      <c r="NKI18"/>
      <c r="NKJ18"/>
      <c r="NKK18"/>
      <c r="NKL18"/>
      <c r="NKM18"/>
      <c r="NKN18"/>
      <c r="NKO18"/>
      <c r="NKP18"/>
      <c r="NKQ18"/>
      <c r="NKR18"/>
      <c r="NKS18"/>
      <c r="NKT18"/>
      <c r="NKU18"/>
      <c r="NKV18"/>
      <c r="NKW18"/>
      <c r="NKX18"/>
      <c r="NKY18"/>
      <c r="NKZ18"/>
      <c r="NLA18"/>
      <c r="NLB18"/>
      <c r="NLC18"/>
      <c r="NLD18"/>
      <c r="NLE18"/>
      <c r="NLF18"/>
      <c r="NLG18"/>
      <c r="NLH18"/>
      <c r="NLI18"/>
      <c r="NLJ18"/>
      <c r="NLK18"/>
      <c r="NLL18"/>
      <c r="NLM18"/>
      <c r="NLN18"/>
      <c r="NLO18"/>
      <c r="NLP18"/>
      <c r="NLQ18"/>
      <c r="NLR18"/>
      <c r="NLS18"/>
      <c r="NLT18"/>
      <c r="NLU18"/>
      <c r="NLV18"/>
      <c r="NLW18"/>
      <c r="NLX18"/>
      <c r="NLY18"/>
      <c r="NLZ18"/>
      <c r="NMA18"/>
      <c r="NMB18"/>
      <c r="NMC18"/>
      <c r="NMD18"/>
      <c r="NME18"/>
      <c r="NMF18"/>
      <c r="NMG18"/>
      <c r="NMH18"/>
      <c r="NMI18"/>
      <c r="NMJ18"/>
      <c r="NMK18"/>
      <c r="NML18"/>
      <c r="NMM18"/>
      <c r="NMN18"/>
      <c r="NMO18"/>
      <c r="NMP18"/>
      <c r="NMQ18"/>
      <c r="NMR18"/>
      <c r="NMS18"/>
      <c r="NMT18"/>
      <c r="NMU18"/>
      <c r="NMV18"/>
      <c r="NMW18"/>
      <c r="NMX18"/>
      <c r="NMY18"/>
      <c r="NMZ18"/>
      <c r="NNA18"/>
      <c r="NNB18"/>
      <c r="NNC18"/>
      <c r="NND18"/>
      <c r="NNE18"/>
      <c r="NNF18"/>
      <c r="NNG18"/>
      <c r="NNH18"/>
      <c r="NNI18"/>
      <c r="NNJ18"/>
      <c r="NNK18"/>
      <c r="NNL18"/>
      <c r="NNM18"/>
      <c r="NNN18"/>
      <c r="NNO18"/>
      <c r="NNP18"/>
      <c r="NNQ18"/>
      <c r="NNR18"/>
      <c r="NNS18"/>
      <c r="NNT18"/>
      <c r="NNU18"/>
      <c r="NNV18"/>
      <c r="NNW18"/>
      <c r="NNX18"/>
      <c r="NNY18"/>
      <c r="NNZ18"/>
      <c r="NOA18"/>
      <c r="NOB18"/>
      <c r="NOC18"/>
      <c r="NOD18"/>
      <c r="NOE18"/>
      <c r="NOF18"/>
      <c r="NOG18"/>
      <c r="NOH18"/>
      <c r="NOI18"/>
      <c r="NOJ18"/>
      <c r="NOK18"/>
      <c r="NOL18"/>
      <c r="NOM18"/>
      <c r="NON18"/>
      <c r="NOO18"/>
      <c r="NOP18"/>
      <c r="NOQ18"/>
      <c r="NOR18"/>
      <c r="NOS18"/>
      <c r="NOT18"/>
      <c r="NOU18"/>
      <c r="NOV18"/>
      <c r="NOW18"/>
      <c r="NOX18"/>
      <c r="NOY18"/>
      <c r="NOZ18"/>
      <c r="NPA18"/>
      <c r="NPB18"/>
      <c r="NPC18"/>
      <c r="NPD18"/>
      <c r="NPE18"/>
      <c r="NPF18"/>
      <c r="NPG18"/>
      <c r="NPH18"/>
      <c r="NPI18"/>
      <c r="NPJ18"/>
      <c r="NPK18"/>
      <c r="NPL18"/>
      <c r="NPM18"/>
      <c r="NPN18"/>
      <c r="NPO18"/>
      <c r="NPP18"/>
      <c r="NPQ18"/>
      <c r="NPR18"/>
      <c r="NPS18"/>
      <c r="NPT18"/>
      <c r="NPU18"/>
      <c r="NPV18"/>
      <c r="NPW18"/>
      <c r="NPX18"/>
      <c r="NPY18"/>
      <c r="NPZ18"/>
      <c r="NQA18"/>
      <c r="NQB18"/>
      <c r="NQC18"/>
      <c r="NQD18"/>
      <c r="NQE18"/>
      <c r="NQF18"/>
      <c r="NQG18"/>
      <c r="NQH18"/>
      <c r="NQI18"/>
      <c r="NQJ18"/>
      <c r="NQK18"/>
      <c r="NQL18"/>
      <c r="NQM18"/>
      <c r="NQN18"/>
      <c r="NQO18"/>
      <c r="NQP18"/>
      <c r="NQQ18"/>
      <c r="NQR18"/>
      <c r="NQS18"/>
      <c r="NQT18"/>
      <c r="NQU18"/>
      <c r="NQV18"/>
      <c r="NQW18"/>
      <c r="NQX18"/>
      <c r="NQY18"/>
      <c r="NQZ18"/>
      <c r="NRA18"/>
      <c r="NRB18"/>
      <c r="NRC18"/>
      <c r="NRD18"/>
      <c r="NRE18"/>
      <c r="NRF18"/>
      <c r="NRG18"/>
      <c r="NRH18"/>
      <c r="NRI18"/>
      <c r="NRJ18"/>
      <c r="NRK18"/>
      <c r="NRL18"/>
      <c r="NRM18"/>
      <c r="NRN18"/>
      <c r="NRO18"/>
      <c r="NRP18"/>
      <c r="NRQ18"/>
      <c r="NRR18"/>
      <c r="NRS18"/>
      <c r="NRT18"/>
      <c r="NRU18"/>
      <c r="NRV18"/>
      <c r="NRW18"/>
      <c r="NRX18"/>
      <c r="NRY18"/>
      <c r="NRZ18"/>
      <c r="NSA18"/>
      <c r="NSB18"/>
      <c r="NSC18"/>
      <c r="NSD18"/>
      <c r="NSE18"/>
      <c r="NSF18"/>
      <c r="NSG18"/>
      <c r="NSH18"/>
      <c r="NSI18"/>
      <c r="NSJ18"/>
      <c r="NSK18"/>
      <c r="NSL18"/>
      <c r="NSM18"/>
      <c r="NSN18"/>
      <c r="NSO18"/>
      <c r="NSP18"/>
      <c r="NSQ18"/>
      <c r="NSR18"/>
      <c r="NSS18"/>
      <c r="NST18"/>
      <c r="NSU18"/>
      <c r="NSV18"/>
      <c r="NSW18"/>
      <c r="NSX18"/>
      <c r="NSY18"/>
      <c r="NSZ18"/>
      <c r="NTA18"/>
      <c r="NTB18"/>
      <c r="NTC18"/>
      <c r="NTD18"/>
      <c r="NTE18"/>
      <c r="NTF18"/>
      <c r="NTG18"/>
      <c r="NTH18"/>
      <c r="NTI18"/>
      <c r="NTJ18"/>
      <c r="NTK18"/>
      <c r="NTL18"/>
      <c r="NTM18"/>
      <c r="NTN18"/>
      <c r="NTO18"/>
      <c r="NTP18"/>
      <c r="NTQ18"/>
      <c r="NTR18"/>
      <c r="NTS18"/>
      <c r="NTT18"/>
      <c r="NTU18"/>
      <c r="NTV18"/>
      <c r="NTW18"/>
      <c r="NTX18"/>
      <c r="NTY18"/>
      <c r="NTZ18"/>
      <c r="NUA18"/>
      <c r="NUB18"/>
      <c r="NUC18"/>
      <c r="NUD18"/>
      <c r="NUE18"/>
      <c r="NUF18"/>
      <c r="NUG18"/>
      <c r="NUH18"/>
      <c r="NUI18"/>
      <c r="NUJ18"/>
      <c r="NUK18"/>
      <c r="NUL18"/>
      <c r="NUM18"/>
      <c r="NUN18"/>
      <c r="NUO18"/>
      <c r="NUP18"/>
      <c r="NUQ18"/>
      <c r="NUR18"/>
      <c r="NUS18"/>
      <c r="NUT18"/>
      <c r="NUU18"/>
      <c r="NUV18"/>
      <c r="NUW18"/>
      <c r="NUX18"/>
      <c r="NUY18"/>
      <c r="NUZ18"/>
      <c r="NVA18"/>
      <c r="NVB18"/>
      <c r="NVC18"/>
      <c r="NVD18"/>
      <c r="NVE18"/>
      <c r="NVF18"/>
      <c r="NVG18"/>
      <c r="NVH18"/>
      <c r="NVI18"/>
      <c r="NVJ18"/>
      <c r="NVK18"/>
      <c r="NVL18"/>
      <c r="NVM18"/>
      <c r="NVN18"/>
      <c r="NVO18"/>
      <c r="NVP18"/>
      <c r="NVQ18"/>
      <c r="NVR18"/>
      <c r="NVS18"/>
      <c r="NVT18"/>
      <c r="NVU18"/>
      <c r="NVV18"/>
      <c r="NVW18"/>
      <c r="NVX18"/>
      <c r="NVY18"/>
      <c r="NVZ18"/>
      <c r="NWA18"/>
      <c r="NWB18"/>
      <c r="NWC18"/>
      <c r="NWD18"/>
      <c r="NWE18"/>
      <c r="NWF18"/>
      <c r="NWG18"/>
      <c r="NWH18"/>
      <c r="NWI18"/>
      <c r="NWJ18"/>
      <c r="NWK18"/>
      <c r="NWL18"/>
      <c r="NWM18"/>
      <c r="NWN18"/>
      <c r="NWO18"/>
      <c r="NWP18"/>
      <c r="NWQ18"/>
      <c r="NWR18"/>
      <c r="NWS18"/>
      <c r="NWT18"/>
      <c r="NWU18"/>
      <c r="NWV18"/>
      <c r="NWW18"/>
      <c r="NWX18"/>
      <c r="NWY18"/>
      <c r="NWZ18"/>
      <c r="NXA18"/>
      <c r="NXB18"/>
      <c r="NXC18"/>
      <c r="NXD18"/>
      <c r="NXE18"/>
      <c r="NXF18"/>
      <c r="NXG18"/>
      <c r="NXH18"/>
      <c r="NXI18"/>
      <c r="NXJ18"/>
      <c r="NXK18"/>
      <c r="NXL18"/>
      <c r="NXM18"/>
      <c r="NXN18"/>
      <c r="NXO18"/>
      <c r="NXP18"/>
      <c r="NXQ18"/>
      <c r="NXR18"/>
      <c r="NXS18"/>
      <c r="NXT18"/>
      <c r="NXU18"/>
      <c r="NXV18"/>
      <c r="NXW18"/>
      <c r="NXX18"/>
      <c r="NXY18"/>
      <c r="NXZ18"/>
      <c r="NYA18"/>
      <c r="NYB18"/>
      <c r="NYC18"/>
      <c r="NYD18"/>
      <c r="NYE18"/>
      <c r="NYF18"/>
      <c r="NYG18"/>
      <c r="NYH18"/>
      <c r="NYI18"/>
      <c r="NYJ18"/>
      <c r="NYK18"/>
      <c r="NYL18"/>
      <c r="NYM18"/>
      <c r="NYN18"/>
      <c r="NYO18"/>
      <c r="NYP18"/>
      <c r="NYQ18"/>
      <c r="NYR18"/>
      <c r="NYS18"/>
      <c r="NYT18"/>
      <c r="NYU18"/>
      <c r="NYV18"/>
      <c r="NYW18"/>
      <c r="NYX18"/>
      <c r="NYY18"/>
      <c r="NYZ18"/>
      <c r="NZA18"/>
      <c r="NZB18"/>
      <c r="NZC18"/>
      <c r="NZD18"/>
      <c r="NZE18"/>
      <c r="NZF18"/>
      <c r="NZG18"/>
      <c r="NZH18"/>
      <c r="NZI18"/>
      <c r="NZJ18"/>
      <c r="NZK18"/>
      <c r="NZL18"/>
      <c r="NZM18"/>
      <c r="NZN18"/>
      <c r="NZO18"/>
      <c r="NZP18"/>
      <c r="NZQ18"/>
      <c r="NZR18"/>
      <c r="NZS18"/>
      <c r="NZT18"/>
      <c r="NZU18"/>
      <c r="NZV18"/>
      <c r="NZW18"/>
      <c r="NZX18"/>
      <c r="NZY18"/>
      <c r="NZZ18"/>
      <c r="OAA18"/>
      <c r="OAB18"/>
      <c r="OAC18"/>
      <c r="OAD18"/>
      <c r="OAE18"/>
      <c r="OAF18"/>
      <c r="OAG18"/>
      <c r="OAH18"/>
      <c r="OAI18"/>
      <c r="OAJ18"/>
      <c r="OAK18"/>
      <c r="OAL18"/>
      <c r="OAM18"/>
      <c r="OAN18"/>
      <c r="OAO18"/>
      <c r="OAP18"/>
      <c r="OAQ18"/>
      <c r="OAR18"/>
      <c r="OAS18"/>
      <c r="OAT18"/>
      <c r="OAU18"/>
      <c r="OAV18"/>
      <c r="OAW18"/>
      <c r="OAX18"/>
      <c r="OAY18"/>
      <c r="OAZ18"/>
      <c r="OBA18"/>
      <c r="OBB18"/>
      <c r="OBC18"/>
      <c r="OBD18"/>
      <c r="OBE18"/>
      <c r="OBF18"/>
      <c r="OBG18"/>
      <c r="OBH18"/>
      <c r="OBI18"/>
      <c r="OBJ18"/>
      <c r="OBK18"/>
      <c r="OBL18"/>
      <c r="OBM18"/>
      <c r="OBN18"/>
      <c r="OBO18"/>
      <c r="OBP18"/>
      <c r="OBQ18"/>
      <c r="OBR18"/>
      <c r="OBS18"/>
      <c r="OBT18"/>
      <c r="OBU18"/>
      <c r="OBV18"/>
      <c r="OBW18"/>
      <c r="OBX18"/>
      <c r="OBY18"/>
      <c r="OBZ18"/>
      <c r="OCA18"/>
      <c r="OCB18"/>
      <c r="OCC18"/>
      <c r="OCD18"/>
      <c r="OCE18"/>
      <c r="OCF18"/>
      <c r="OCG18"/>
      <c r="OCH18"/>
      <c r="OCI18"/>
      <c r="OCJ18"/>
      <c r="OCK18"/>
      <c r="OCL18"/>
      <c r="OCM18"/>
      <c r="OCN18"/>
      <c r="OCO18"/>
      <c r="OCP18"/>
      <c r="OCQ18"/>
      <c r="OCR18"/>
      <c r="OCS18"/>
      <c r="OCT18"/>
      <c r="OCU18"/>
      <c r="OCV18"/>
      <c r="OCW18"/>
      <c r="OCX18"/>
      <c r="OCY18"/>
      <c r="OCZ18"/>
      <c r="ODA18"/>
      <c r="ODB18"/>
      <c r="ODC18"/>
      <c r="ODD18"/>
      <c r="ODE18"/>
      <c r="ODF18"/>
      <c r="ODG18"/>
      <c r="ODH18"/>
      <c r="ODI18"/>
      <c r="ODJ18"/>
      <c r="ODK18"/>
      <c r="ODL18"/>
      <c r="ODM18"/>
      <c r="ODN18"/>
      <c r="ODO18"/>
      <c r="ODP18"/>
      <c r="ODQ18"/>
      <c r="ODR18"/>
      <c r="ODS18"/>
      <c r="ODT18"/>
      <c r="ODU18"/>
      <c r="ODV18"/>
      <c r="ODW18"/>
      <c r="ODX18"/>
      <c r="ODY18"/>
      <c r="ODZ18"/>
      <c r="OEA18"/>
      <c r="OEB18"/>
      <c r="OEC18"/>
      <c r="OED18"/>
      <c r="OEE18"/>
      <c r="OEF18"/>
      <c r="OEG18"/>
      <c r="OEH18"/>
      <c r="OEI18"/>
      <c r="OEJ18"/>
      <c r="OEK18"/>
      <c r="OEL18"/>
      <c r="OEM18"/>
      <c r="OEN18"/>
      <c r="OEO18"/>
      <c r="OEP18"/>
      <c r="OEQ18"/>
      <c r="OER18"/>
      <c r="OES18"/>
      <c r="OET18"/>
      <c r="OEU18"/>
      <c r="OEV18"/>
      <c r="OEW18"/>
      <c r="OEX18"/>
      <c r="OEY18"/>
      <c r="OEZ18"/>
      <c r="OFA18"/>
      <c r="OFB18"/>
      <c r="OFC18"/>
      <c r="OFD18"/>
      <c r="OFE18"/>
      <c r="OFF18"/>
      <c r="OFG18"/>
      <c r="OFH18"/>
      <c r="OFI18"/>
      <c r="OFJ18"/>
      <c r="OFK18"/>
      <c r="OFL18"/>
      <c r="OFM18"/>
      <c r="OFN18"/>
      <c r="OFO18"/>
      <c r="OFP18"/>
      <c r="OFQ18"/>
      <c r="OFR18"/>
      <c r="OFS18"/>
      <c r="OFT18"/>
      <c r="OFU18"/>
      <c r="OFV18"/>
      <c r="OFW18"/>
      <c r="OFX18"/>
      <c r="OFY18"/>
      <c r="OFZ18"/>
      <c r="OGA18"/>
      <c r="OGB18"/>
      <c r="OGC18"/>
      <c r="OGD18"/>
      <c r="OGE18"/>
      <c r="OGF18"/>
      <c r="OGG18"/>
      <c r="OGH18"/>
      <c r="OGI18"/>
      <c r="OGJ18"/>
      <c r="OGK18"/>
      <c r="OGL18"/>
      <c r="OGM18"/>
      <c r="OGN18"/>
      <c r="OGO18"/>
      <c r="OGP18"/>
      <c r="OGQ18"/>
      <c r="OGR18"/>
      <c r="OGS18"/>
      <c r="OGT18"/>
      <c r="OGU18"/>
      <c r="OGV18"/>
      <c r="OGW18"/>
      <c r="OGX18"/>
      <c r="OGY18"/>
      <c r="OGZ18"/>
      <c r="OHA18"/>
      <c r="OHB18"/>
      <c r="OHC18"/>
      <c r="OHD18"/>
      <c r="OHE18"/>
      <c r="OHF18"/>
      <c r="OHG18"/>
      <c r="OHH18"/>
      <c r="OHI18"/>
      <c r="OHJ18"/>
      <c r="OHK18"/>
      <c r="OHL18"/>
      <c r="OHM18"/>
      <c r="OHN18"/>
      <c r="OHO18"/>
      <c r="OHP18"/>
      <c r="OHQ18"/>
      <c r="OHR18"/>
      <c r="OHS18"/>
      <c r="OHT18"/>
      <c r="OHU18"/>
      <c r="OHV18"/>
      <c r="OHW18"/>
      <c r="OHX18"/>
      <c r="OHY18"/>
      <c r="OHZ18"/>
      <c r="OIA18"/>
      <c r="OIB18"/>
      <c r="OIC18"/>
      <c r="OID18"/>
      <c r="OIE18"/>
      <c r="OIF18"/>
      <c r="OIG18"/>
      <c r="OIH18"/>
      <c r="OII18"/>
      <c r="OIJ18"/>
      <c r="OIK18"/>
      <c r="OIL18"/>
      <c r="OIM18"/>
      <c r="OIN18"/>
      <c r="OIO18"/>
      <c r="OIP18"/>
      <c r="OIQ18"/>
      <c r="OIR18"/>
      <c r="OIS18"/>
      <c r="OIT18"/>
      <c r="OIU18"/>
      <c r="OIV18"/>
      <c r="OIW18"/>
      <c r="OIX18"/>
      <c r="OIY18"/>
      <c r="OIZ18"/>
      <c r="OJA18"/>
      <c r="OJB18"/>
      <c r="OJC18"/>
      <c r="OJD18"/>
      <c r="OJE18"/>
      <c r="OJF18"/>
      <c r="OJG18"/>
      <c r="OJH18"/>
      <c r="OJI18"/>
      <c r="OJJ18"/>
      <c r="OJK18"/>
      <c r="OJL18"/>
      <c r="OJM18"/>
      <c r="OJN18"/>
      <c r="OJO18"/>
      <c r="OJP18"/>
      <c r="OJQ18"/>
      <c r="OJR18"/>
      <c r="OJS18"/>
      <c r="OJT18"/>
      <c r="OJU18"/>
      <c r="OJV18"/>
      <c r="OJW18"/>
      <c r="OJX18"/>
      <c r="OJY18"/>
      <c r="OJZ18"/>
      <c r="OKA18"/>
      <c r="OKB18"/>
      <c r="OKC18"/>
      <c r="OKD18"/>
      <c r="OKE18"/>
      <c r="OKF18"/>
      <c r="OKG18"/>
      <c r="OKH18"/>
      <c r="OKI18"/>
      <c r="OKJ18"/>
      <c r="OKK18"/>
      <c r="OKL18"/>
      <c r="OKM18"/>
      <c r="OKN18"/>
      <c r="OKO18"/>
      <c r="OKP18"/>
      <c r="OKQ18"/>
      <c r="OKR18"/>
      <c r="OKS18"/>
      <c r="OKT18"/>
      <c r="OKU18"/>
      <c r="OKV18"/>
      <c r="OKW18"/>
      <c r="OKX18"/>
      <c r="OKY18"/>
      <c r="OKZ18"/>
      <c r="OLA18"/>
      <c r="OLB18"/>
      <c r="OLC18"/>
      <c r="OLD18"/>
      <c r="OLE18"/>
      <c r="OLF18"/>
      <c r="OLG18"/>
      <c r="OLH18"/>
      <c r="OLI18"/>
      <c r="OLJ18"/>
      <c r="OLK18"/>
      <c r="OLL18"/>
      <c r="OLM18"/>
      <c r="OLN18"/>
      <c r="OLO18"/>
      <c r="OLP18"/>
      <c r="OLQ18"/>
      <c r="OLR18"/>
      <c r="OLS18"/>
      <c r="OLT18"/>
      <c r="OLU18"/>
      <c r="OLV18"/>
      <c r="OLW18"/>
      <c r="OLX18"/>
      <c r="OLY18"/>
      <c r="OLZ18"/>
      <c r="OMA18"/>
      <c r="OMB18"/>
      <c r="OMC18"/>
      <c r="OMD18"/>
      <c r="OME18"/>
      <c r="OMF18"/>
      <c r="OMG18"/>
      <c r="OMH18"/>
      <c r="OMI18"/>
      <c r="OMJ18"/>
      <c r="OMK18"/>
      <c r="OML18"/>
      <c r="OMM18"/>
      <c r="OMN18"/>
      <c r="OMO18"/>
      <c r="OMP18"/>
      <c r="OMQ18"/>
      <c r="OMR18"/>
      <c r="OMS18"/>
      <c r="OMT18"/>
      <c r="OMU18"/>
      <c r="OMV18"/>
      <c r="OMW18"/>
      <c r="OMX18"/>
      <c r="OMY18"/>
      <c r="OMZ18"/>
      <c r="ONA18"/>
      <c r="ONB18"/>
      <c r="ONC18"/>
      <c r="OND18"/>
      <c r="ONE18"/>
      <c r="ONF18"/>
      <c r="ONG18"/>
      <c r="ONH18"/>
      <c r="ONI18"/>
      <c r="ONJ18"/>
      <c r="ONK18"/>
      <c r="ONL18"/>
      <c r="ONM18"/>
      <c r="ONN18"/>
      <c r="ONO18"/>
      <c r="ONP18"/>
      <c r="ONQ18"/>
      <c r="ONR18"/>
      <c r="ONS18"/>
      <c r="ONT18"/>
      <c r="ONU18"/>
      <c r="ONV18"/>
      <c r="ONW18"/>
      <c r="ONX18"/>
      <c r="ONY18"/>
      <c r="ONZ18"/>
      <c r="OOA18"/>
      <c r="OOB18"/>
      <c r="OOC18"/>
      <c r="OOD18"/>
      <c r="OOE18"/>
      <c r="OOF18"/>
      <c r="OOG18"/>
      <c r="OOH18"/>
      <c r="OOI18"/>
      <c r="OOJ18"/>
      <c r="OOK18"/>
      <c r="OOL18"/>
      <c r="OOM18"/>
      <c r="OON18"/>
      <c r="OOO18"/>
      <c r="OOP18"/>
      <c r="OOQ18"/>
      <c r="OOR18"/>
      <c r="OOS18"/>
      <c r="OOT18"/>
      <c r="OOU18"/>
      <c r="OOV18"/>
      <c r="OOW18"/>
      <c r="OOX18"/>
      <c r="OOY18"/>
      <c r="OOZ18"/>
      <c r="OPA18"/>
      <c r="OPB18"/>
      <c r="OPC18"/>
      <c r="OPD18"/>
      <c r="OPE18"/>
      <c r="OPF18"/>
      <c r="OPG18"/>
      <c r="OPH18"/>
      <c r="OPI18"/>
      <c r="OPJ18"/>
      <c r="OPK18"/>
      <c r="OPL18"/>
      <c r="OPM18"/>
      <c r="OPN18"/>
      <c r="OPO18"/>
      <c r="OPP18"/>
      <c r="OPQ18"/>
      <c r="OPR18"/>
      <c r="OPS18"/>
      <c r="OPT18"/>
      <c r="OPU18"/>
      <c r="OPV18"/>
      <c r="OPW18"/>
      <c r="OPX18"/>
      <c r="OPY18"/>
      <c r="OPZ18"/>
      <c r="OQA18"/>
      <c r="OQB18"/>
      <c r="OQC18"/>
      <c r="OQD18"/>
      <c r="OQE18"/>
      <c r="OQF18"/>
      <c r="OQG18"/>
      <c r="OQH18"/>
      <c r="OQI18"/>
      <c r="OQJ18"/>
      <c r="OQK18"/>
      <c r="OQL18"/>
      <c r="OQM18"/>
      <c r="OQN18"/>
      <c r="OQO18"/>
      <c r="OQP18"/>
      <c r="OQQ18"/>
      <c r="OQR18"/>
      <c r="OQS18"/>
      <c r="OQT18"/>
      <c r="OQU18"/>
      <c r="OQV18"/>
      <c r="OQW18"/>
      <c r="OQX18"/>
      <c r="OQY18"/>
      <c r="OQZ18"/>
      <c r="ORA18"/>
      <c r="ORB18"/>
      <c r="ORC18"/>
      <c r="ORD18"/>
      <c r="ORE18"/>
      <c r="ORF18"/>
      <c r="ORG18"/>
      <c r="ORH18"/>
      <c r="ORI18"/>
      <c r="ORJ18"/>
      <c r="ORK18"/>
      <c r="ORL18"/>
      <c r="ORM18"/>
      <c r="ORN18"/>
      <c r="ORO18"/>
      <c r="ORP18"/>
      <c r="ORQ18"/>
      <c r="ORR18"/>
      <c r="ORS18"/>
      <c r="ORT18"/>
      <c r="ORU18"/>
      <c r="ORV18"/>
      <c r="ORW18"/>
      <c r="ORX18"/>
      <c r="ORY18"/>
      <c r="ORZ18"/>
      <c r="OSA18"/>
      <c r="OSB18"/>
      <c r="OSC18"/>
      <c r="OSD18"/>
      <c r="OSE18"/>
      <c r="OSF18"/>
      <c r="OSG18"/>
      <c r="OSH18"/>
      <c r="OSI18"/>
      <c r="OSJ18"/>
      <c r="OSK18"/>
      <c r="OSL18"/>
      <c r="OSM18"/>
      <c r="OSN18"/>
      <c r="OSO18"/>
      <c r="OSP18"/>
      <c r="OSQ18"/>
      <c r="OSR18"/>
      <c r="OSS18"/>
      <c r="OST18"/>
      <c r="OSU18"/>
      <c r="OSV18"/>
      <c r="OSW18"/>
      <c r="OSX18"/>
      <c r="OSY18"/>
      <c r="OSZ18"/>
      <c r="OTA18"/>
      <c r="OTB18"/>
      <c r="OTC18"/>
      <c r="OTD18"/>
      <c r="OTE18"/>
      <c r="OTF18"/>
      <c r="OTG18"/>
      <c r="OTH18"/>
      <c r="OTI18"/>
      <c r="OTJ18"/>
      <c r="OTK18"/>
      <c r="OTL18"/>
      <c r="OTM18"/>
      <c r="OTN18"/>
      <c r="OTO18"/>
      <c r="OTP18"/>
      <c r="OTQ18"/>
      <c r="OTR18"/>
      <c r="OTS18"/>
      <c r="OTT18"/>
      <c r="OTU18"/>
      <c r="OTV18"/>
      <c r="OTW18"/>
      <c r="OTX18"/>
      <c r="OTY18"/>
      <c r="OTZ18"/>
      <c r="OUA18"/>
      <c r="OUB18"/>
      <c r="OUC18"/>
      <c r="OUD18"/>
      <c r="OUE18"/>
      <c r="OUF18"/>
      <c r="OUG18"/>
      <c r="OUH18"/>
      <c r="OUI18"/>
      <c r="OUJ18"/>
      <c r="OUK18"/>
      <c r="OUL18"/>
      <c r="OUM18"/>
      <c r="OUN18"/>
      <c r="OUO18"/>
      <c r="OUP18"/>
      <c r="OUQ18"/>
      <c r="OUR18"/>
      <c r="OUS18"/>
      <c r="OUT18"/>
      <c r="OUU18"/>
      <c r="OUV18"/>
      <c r="OUW18"/>
      <c r="OUX18"/>
      <c r="OUY18"/>
      <c r="OUZ18"/>
      <c r="OVA18"/>
      <c r="OVB18"/>
      <c r="OVC18"/>
      <c r="OVD18"/>
      <c r="OVE18"/>
      <c r="OVF18"/>
      <c r="OVG18"/>
      <c r="OVH18"/>
      <c r="OVI18"/>
      <c r="OVJ18"/>
      <c r="OVK18"/>
      <c r="OVL18"/>
      <c r="OVM18"/>
      <c r="OVN18"/>
      <c r="OVO18"/>
      <c r="OVP18"/>
      <c r="OVQ18"/>
      <c r="OVR18"/>
      <c r="OVS18"/>
      <c r="OVT18"/>
      <c r="OVU18"/>
      <c r="OVV18"/>
      <c r="OVW18"/>
      <c r="OVX18"/>
      <c r="OVY18"/>
      <c r="OVZ18"/>
      <c r="OWA18"/>
      <c r="OWB18"/>
      <c r="OWC18"/>
      <c r="OWD18"/>
      <c r="OWE18"/>
      <c r="OWF18"/>
      <c r="OWG18"/>
      <c r="OWH18"/>
      <c r="OWI18"/>
      <c r="OWJ18"/>
      <c r="OWK18"/>
      <c r="OWL18"/>
      <c r="OWM18"/>
      <c r="OWN18"/>
      <c r="OWO18"/>
      <c r="OWP18"/>
      <c r="OWQ18"/>
      <c r="OWR18"/>
      <c r="OWS18"/>
      <c r="OWT18"/>
      <c r="OWU18"/>
      <c r="OWV18"/>
      <c r="OWW18"/>
      <c r="OWX18"/>
      <c r="OWY18"/>
      <c r="OWZ18"/>
      <c r="OXA18"/>
      <c r="OXB18"/>
      <c r="OXC18"/>
      <c r="OXD18"/>
      <c r="OXE18"/>
      <c r="OXF18"/>
      <c r="OXG18"/>
      <c r="OXH18"/>
      <c r="OXI18"/>
      <c r="OXJ18"/>
      <c r="OXK18"/>
      <c r="OXL18"/>
      <c r="OXM18"/>
      <c r="OXN18"/>
      <c r="OXO18"/>
      <c r="OXP18"/>
      <c r="OXQ18"/>
      <c r="OXR18"/>
      <c r="OXS18"/>
      <c r="OXT18"/>
      <c r="OXU18"/>
      <c r="OXV18"/>
      <c r="OXW18"/>
      <c r="OXX18"/>
      <c r="OXY18"/>
      <c r="OXZ18"/>
      <c r="OYA18"/>
      <c r="OYB18"/>
      <c r="OYC18"/>
      <c r="OYD18"/>
      <c r="OYE18"/>
      <c r="OYF18"/>
      <c r="OYG18"/>
      <c r="OYH18"/>
      <c r="OYI18"/>
      <c r="OYJ18"/>
      <c r="OYK18"/>
      <c r="OYL18"/>
      <c r="OYM18"/>
      <c r="OYN18"/>
      <c r="OYO18"/>
      <c r="OYP18"/>
      <c r="OYQ18"/>
      <c r="OYR18"/>
      <c r="OYS18"/>
      <c r="OYT18"/>
      <c r="OYU18"/>
      <c r="OYV18"/>
      <c r="OYW18"/>
      <c r="OYX18"/>
      <c r="OYY18"/>
      <c r="OYZ18"/>
      <c r="OZA18"/>
      <c r="OZB18"/>
      <c r="OZC18"/>
      <c r="OZD18"/>
      <c r="OZE18"/>
      <c r="OZF18"/>
      <c r="OZG18"/>
      <c r="OZH18"/>
      <c r="OZI18"/>
      <c r="OZJ18"/>
      <c r="OZK18"/>
      <c r="OZL18"/>
      <c r="OZM18"/>
      <c r="OZN18"/>
      <c r="OZO18"/>
      <c r="OZP18"/>
      <c r="OZQ18"/>
      <c r="OZR18"/>
      <c r="OZS18"/>
      <c r="OZT18"/>
      <c r="OZU18"/>
      <c r="OZV18"/>
      <c r="OZW18"/>
      <c r="OZX18"/>
      <c r="OZY18"/>
      <c r="OZZ18"/>
      <c r="PAA18"/>
      <c r="PAB18"/>
      <c r="PAC18"/>
      <c r="PAD18"/>
      <c r="PAE18"/>
      <c r="PAF18"/>
      <c r="PAG18"/>
      <c r="PAH18"/>
      <c r="PAI18"/>
      <c r="PAJ18"/>
      <c r="PAK18"/>
      <c r="PAL18"/>
      <c r="PAM18"/>
      <c r="PAN18"/>
      <c r="PAO18"/>
      <c r="PAP18"/>
      <c r="PAQ18"/>
      <c r="PAR18"/>
      <c r="PAS18"/>
      <c r="PAT18"/>
      <c r="PAU18"/>
      <c r="PAV18"/>
      <c r="PAW18"/>
      <c r="PAX18"/>
      <c r="PAY18"/>
      <c r="PAZ18"/>
      <c r="PBA18"/>
      <c r="PBB18"/>
      <c r="PBC18"/>
      <c r="PBD18"/>
      <c r="PBE18"/>
      <c r="PBF18"/>
      <c r="PBG18"/>
      <c r="PBH18"/>
      <c r="PBI18"/>
      <c r="PBJ18"/>
      <c r="PBK18"/>
      <c r="PBL18"/>
      <c r="PBM18"/>
      <c r="PBN18"/>
      <c r="PBO18"/>
      <c r="PBP18"/>
      <c r="PBQ18"/>
      <c r="PBR18"/>
      <c r="PBS18"/>
      <c r="PBT18"/>
      <c r="PBU18"/>
      <c r="PBV18"/>
      <c r="PBW18"/>
      <c r="PBX18"/>
      <c r="PBY18"/>
      <c r="PBZ18"/>
      <c r="PCA18"/>
      <c r="PCB18"/>
      <c r="PCC18"/>
      <c r="PCD18"/>
      <c r="PCE18"/>
      <c r="PCF18"/>
      <c r="PCG18"/>
      <c r="PCH18"/>
      <c r="PCI18"/>
      <c r="PCJ18"/>
      <c r="PCK18"/>
      <c r="PCL18"/>
      <c r="PCM18"/>
      <c r="PCN18"/>
      <c r="PCO18"/>
      <c r="PCP18"/>
      <c r="PCQ18"/>
      <c r="PCR18"/>
      <c r="PCS18"/>
      <c r="PCT18"/>
      <c r="PCU18"/>
      <c r="PCV18"/>
      <c r="PCW18"/>
      <c r="PCX18"/>
      <c r="PCY18"/>
      <c r="PCZ18"/>
      <c r="PDA18"/>
      <c r="PDB18"/>
      <c r="PDC18"/>
      <c r="PDD18"/>
      <c r="PDE18"/>
      <c r="PDF18"/>
      <c r="PDG18"/>
      <c r="PDH18"/>
      <c r="PDI18"/>
      <c r="PDJ18"/>
      <c r="PDK18"/>
      <c r="PDL18"/>
      <c r="PDM18"/>
      <c r="PDN18"/>
      <c r="PDO18"/>
      <c r="PDP18"/>
      <c r="PDQ18"/>
      <c r="PDR18"/>
      <c r="PDS18"/>
      <c r="PDT18"/>
      <c r="PDU18"/>
      <c r="PDV18"/>
      <c r="PDW18"/>
      <c r="PDX18"/>
      <c r="PDY18"/>
      <c r="PDZ18"/>
      <c r="PEA18"/>
      <c r="PEB18"/>
      <c r="PEC18"/>
      <c r="PED18"/>
      <c r="PEE18"/>
      <c r="PEF18"/>
      <c r="PEG18"/>
      <c r="PEH18"/>
      <c r="PEI18"/>
      <c r="PEJ18"/>
      <c r="PEK18"/>
      <c r="PEL18"/>
      <c r="PEM18"/>
      <c r="PEN18"/>
      <c r="PEO18"/>
      <c r="PEP18"/>
      <c r="PEQ18"/>
      <c r="PER18"/>
      <c r="PES18"/>
      <c r="PET18"/>
      <c r="PEU18"/>
      <c r="PEV18"/>
      <c r="PEW18"/>
      <c r="PEX18"/>
      <c r="PEY18"/>
      <c r="PEZ18"/>
      <c r="PFA18"/>
      <c r="PFB18"/>
      <c r="PFC18"/>
      <c r="PFD18"/>
      <c r="PFE18"/>
      <c r="PFF18"/>
      <c r="PFG18"/>
      <c r="PFH18"/>
      <c r="PFI18"/>
      <c r="PFJ18"/>
      <c r="PFK18"/>
      <c r="PFL18"/>
      <c r="PFM18"/>
      <c r="PFN18"/>
      <c r="PFO18"/>
      <c r="PFP18"/>
      <c r="PFQ18"/>
      <c r="PFR18"/>
      <c r="PFS18"/>
      <c r="PFT18"/>
      <c r="PFU18"/>
      <c r="PFV18"/>
      <c r="PFW18"/>
      <c r="PFX18"/>
      <c r="PFY18"/>
      <c r="PFZ18"/>
      <c r="PGA18"/>
      <c r="PGB18"/>
      <c r="PGC18"/>
      <c r="PGD18"/>
      <c r="PGE18"/>
      <c r="PGF18"/>
      <c r="PGG18"/>
      <c r="PGH18"/>
      <c r="PGI18"/>
      <c r="PGJ18"/>
      <c r="PGK18"/>
      <c r="PGL18"/>
      <c r="PGM18"/>
      <c r="PGN18"/>
      <c r="PGO18"/>
      <c r="PGP18"/>
      <c r="PGQ18"/>
      <c r="PGR18"/>
      <c r="PGS18"/>
      <c r="PGT18"/>
      <c r="PGU18"/>
      <c r="PGV18"/>
      <c r="PGW18"/>
      <c r="PGX18"/>
      <c r="PGY18"/>
      <c r="PGZ18"/>
      <c r="PHA18"/>
      <c r="PHB18"/>
      <c r="PHC18"/>
      <c r="PHD18"/>
      <c r="PHE18"/>
      <c r="PHF18"/>
      <c r="PHG18"/>
      <c r="PHH18"/>
      <c r="PHI18"/>
      <c r="PHJ18"/>
      <c r="PHK18"/>
      <c r="PHL18"/>
      <c r="PHM18"/>
      <c r="PHN18"/>
      <c r="PHO18"/>
      <c r="PHP18"/>
      <c r="PHQ18"/>
      <c r="PHR18"/>
      <c r="PHS18"/>
      <c r="PHT18"/>
      <c r="PHU18"/>
      <c r="PHV18"/>
      <c r="PHW18"/>
      <c r="PHX18"/>
      <c r="PHY18"/>
      <c r="PHZ18"/>
      <c r="PIA18"/>
      <c r="PIB18"/>
      <c r="PIC18"/>
      <c r="PID18"/>
      <c r="PIE18"/>
      <c r="PIF18"/>
      <c r="PIG18"/>
      <c r="PIH18"/>
      <c r="PII18"/>
      <c r="PIJ18"/>
      <c r="PIK18"/>
      <c r="PIL18"/>
      <c r="PIM18"/>
      <c r="PIN18"/>
      <c r="PIO18"/>
      <c r="PIP18"/>
      <c r="PIQ18"/>
      <c r="PIR18"/>
      <c r="PIS18"/>
      <c r="PIT18"/>
      <c r="PIU18"/>
      <c r="PIV18"/>
      <c r="PIW18"/>
      <c r="PIX18"/>
      <c r="PIY18"/>
      <c r="PIZ18"/>
      <c r="PJA18"/>
      <c r="PJB18"/>
      <c r="PJC18"/>
      <c r="PJD18"/>
      <c r="PJE18"/>
      <c r="PJF18"/>
      <c r="PJG18"/>
      <c r="PJH18"/>
      <c r="PJI18"/>
      <c r="PJJ18"/>
      <c r="PJK18"/>
      <c r="PJL18"/>
      <c r="PJM18"/>
      <c r="PJN18"/>
      <c r="PJO18"/>
      <c r="PJP18"/>
      <c r="PJQ18"/>
      <c r="PJR18"/>
      <c r="PJS18"/>
      <c r="PJT18"/>
      <c r="PJU18"/>
      <c r="PJV18"/>
      <c r="PJW18"/>
      <c r="PJX18"/>
      <c r="PJY18"/>
      <c r="PJZ18"/>
      <c r="PKA18"/>
      <c r="PKB18"/>
      <c r="PKC18"/>
      <c r="PKD18"/>
      <c r="PKE18"/>
      <c r="PKF18"/>
      <c r="PKG18"/>
      <c r="PKH18"/>
      <c r="PKI18"/>
      <c r="PKJ18"/>
      <c r="PKK18"/>
      <c r="PKL18"/>
      <c r="PKM18"/>
      <c r="PKN18"/>
      <c r="PKO18"/>
      <c r="PKP18"/>
      <c r="PKQ18"/>
      <c r="PKR18"/>
      <c r="PKS18"/>
      <c r="PKT18"/>
      <c r="PKU18"/>
      <c r="PKV18"/>
      <c r="PKW18"/>
      <c r="PKX18"/>
      <c r="PKY18"/>
      <c r="PKZ18"/>
      <c r="PLA18"/>
      <c r="PLB18"/>
      <c r="PLC18"/>
      <c r="PLD18"/>
      <c r="PLE18"/>
      <c r="PLF18"/>
      <c r="PLG18"/>
      <c r="PLH18"/>
      <c r="PLI18"/>
      <c r="PLJ18"/>
      <c r="PLK18"/>
      <c r="PLL18"/>
      <c r="PLM18"/>
      <c r="PLN18"/>
      <c r="PLO18"/>
      <c r="PLP18"/>
      <c r="PLQ18"/>
      <c r="PLR18"/>
      <c r="PLS18"/>
      <c r="PLT18"/>
      <c r="PLU18"/>
      <c r="PLV18"/>
      <c r="PLW18"/>
      <c r="PLX18"/>
      <c r="PLY18"/>
      <c r="PLZ18"/>
      <c r="PMA18"/>
      <c r="PMB18"/>
      <c r="PMC18"/>
      <c r="PMD18"/>
      <c r="PME18"/>
      <c r="PMF18"/>
      <c r="PMG18"/>
      <c r="PMH18"/>
      <c r="PMI18"/>
      <c r="PMJ18"/>
      <c r="PMK18"/>
      <c r="PML18"/>
      <c r="PMM18"/>
      <c r="PMN18"/>
      <c r="PMO18"/>
      <c r="PMP18"/>
      <c r="PMQ18"/>
      <c r="PMR18"/>
      <c r="PMS18"/>
      <c r="PMT18"/>
      <c r="PMU18"/>
      <c r="PMV18"/>
      <c r="PMW18"/>
      <c r="PMX18"/>
      <c r="PMY18"/>
      <c r="PMZ18"/>
      <c r="PNA18"/>
      <c r="PNB18"/>
      <c r="PNC18"/>
      <c r="PND18"/>
      <c r="PNE18"/>
      <c r="PNF18"/>
      <c r="PNG18"/>
      <c r="PNH18"/>
      <c r="PNI18"/>
      <c r="PNJ18"/>
      <c r="PNK18"/>
      <c r="PNL18"/>
      <c r="PNM18"/>
      <c r="PNN18"/>
      <c r="PNO18"/>
      <c r="PNP18"/>
      <c r="PNQ18"/>
      <c r="PNR18"/>
      <c r="PNS18"/>
      <c r="PNT18"/>
      <c r="PNU18"/>
      <c r="PNV18"/>
      <c r="PNW18"/>
      <c r="PNX18"/>
      <c r="PNY18"/>
      <c r="PNZ18"/>
      <c r="POA18"/>
      <c r="POB18"/>
      <c r="POC18"/>
      <c r="POD18"/>
      <c r="POE18"/>
      <c r="POF18"/>
      <c r="POG18"/>
      <c r="POH18"/>
      <c r="POI18"/>
      <c r="POJ18"/>
      <c r="POK18"/>
      <c r="POL18"/>
      <c r="POM18"/>
      <c r="PON18"/>
      <c r="POO18"/>
      <c r="POP18"/>
      <c r="POQ18"/>
      <c r="POR18"/>
      <c r="POS18"/>
      <c r="POT18"/>
      <c r="POU18"/>
      <c r="POV18"/>
      <c r="POW18"/>
      <c r="POX18"/>
      <c r="POY18"/>
      <c r="POZ18"/>
      <c r="PPA18"/>
      <c r="PPB18"/>
      <c r="PPC18"/>
      <c r="PPD18"/>
      <c r="PPE18"/>
      <c r="PPF18"/>
      <c r="PPG18"/>
      <c r="PPH18"/>
      <c r="PPI18"/>
      <c r="PPJ18"/>
      <c r="PPK18"/>
      <c r="PPL18"/>
      <c r="PPM18"/>
      <c r="PPN18"/>
      <c r="PPO18"/>
      <c r="PPP18"/>
      <c r="PPQ18"/>
      <c r="PPR18"/>
      <c r="PPS18"/>
      <c r="PPT18"/>
      <c r="PPU18"/>
      <c r="PPV18"/>
      <c r="PPW18"/>
      <c r="PPX18"/>
      <c r="PPY18"/>
      <c r="PPZ18"/>
      <c r="PQA18"/>
      <c r="PQB18"/>
      <c r="PQC18"/>
      <c r="PQD18"/>
      <c r="PQE18"/>
      <c r="PQF18"/>
      <c r="PQG18"/>
      <c r="PQH18"/>
      <c r="PQI18"/>
      <c r="PQJ18"/>
      <c r="PQK18"/>
      <c r="PQL18"/>
      <c r="PQM18"/>
      <c r="PQN18"/>
      <c r="PQO18"/>
      <c r="PQP18"/>
      <c r="PQQ18"/>
      <c r="PQR18"/>
      <c r="PQS18"/>
      <c r="PQT18"/>
      <c r="PQU18"/>
      <c r="PQV18"/>
      <c r="PQW18"/>
      <c r="PQX18"/>
      <c r="PQY18"/>
      <c r="PQZ18"/>
      <c r="PRA18"/>
      <c r="PRB18"/>
      <c r="PRC18"/>
      <c r="PRD18"/>
      <c r="PRE18"/>
      <c r="PRF18"/>
      <c r="PRG18"/>
      <c r="PRH18"/>
      <c r="PRI18"/>
      <c r="PRJ18"/>
      <c r="PRK18"/>
      <c r="PRL18"/>
      <c r="PRM18"/>
      <c r="PRN18"/>
      <c r="PRO18"/>
      <c r="PRP18"/>
      <c r="PRQ18"/>
      <c r="PRR18"/>
      <c r="PRS18"/>
      <c r="PRT18"/>
      <c r="PRU18"/>
      <c r="PRV18"/>
      <c r="PRW18"/>
      <c r="PRX18"/>
      <c r="PRY18"/>
      <c r="PRZ18"/>
      <c r="PSA18"/>
      <c r="PSB18"/>
      <c r="PSC18"/>
      <c r="PSD18"/>
      <c r="PSE18"/>
      <c r="PSF18"/>
      <c r="PSG18"/>
      <c r="PSH18"/>
      <c r="PSI18"/>
      <c r="PSJ18"/>
      <c r="PSK18"/>
      <c r="PSL18"/>
      <c r="PSM18"/>
      <c r="PSN18"/>
      <c r="PSO18"/>
      <c r="PSP18"/>
      <c r="PSQ18"/>
      <c r="PSR18"/>
      <c r="PSS18"/>
      <c r="PST18"/>
      <c r="PSU18"/>
      <c r="PSV18"/>
      <c r="PSW18"/>
      <c r="PSX18"/>
      <c r="PSY18"/>
      <c r="PSZ18"/>
      <c r="PTA18"/>
      <c r="PTB18"/>
      <c r="PTC18"/>
      <c r="PTD18"/>
      <c r="PTE18"/>
      <c r="PTF18"/>
      <c r="PTG18"/>
      <c r="PTH18"/>
      <c r="PTI18"/>
      <c r="PTJ18"/>
      <c r="PTK18"/>
      <c r="PTL18"/>
      <c r="PTM18"/>
      <c r="PTN18"/>
      <c r="PTO18"/>
      <c r="PTP18"/>
      <c r="PTQ18"/>
      <c r="PTR18"/>
      <c r="PTS18"/>
      <c r="PTT18"/>
      <c r="PTU18"/>
      <c r="PTV18"/>
      <c r="PTW18"/>
      <c r="PTX18"/>
      <c r="PTY18"/>
      <c r="PTZ18"/>
      <c r="PUA18"/>
      <c r="PUB18"/>
      <c r="PUC18"/>
      <c r="PUD18"/>
      <c r="PUE18"/>
      <c r="PUF18"/>
      <c r="PUG18"/>
      <c r="PUH18"/>
      <c r="PUI18"/>
      <c r="PUJ18"/>
      <c r="PUK18"/>
      <c r="PUL18"/>
      <c r="PUM18"/>
      <c r="PUN18"/>
      <c r="PUO18"/>
      <c r="PUP18"/>
      <c r="PUQ18"/>
      <c r="PUR18"/>
      <c r="PUS18"/>
      <c r="PUT18"/>
      <c r="PUU18"/>
      <c r="PUV18"/>
      <c r="PUW18"/>
      <c r="PUX18"/>
      <c r="PUY18"/>
      <c r="PUZ18"/>
      <c r="PVA18"/>
      <c r="PVB18"/>
      <c r="PVC18"/>
      <c r="PVD18"/>
      <c r="PVE18"/>
      <c r="PVF18"/>
      <c r="PVG18"/>
      <c r="PVH18"/>
      <c r="PVI18"/>
      <c r="PVJ18"/>
      <c r="PVK18"/>
      <c r="PVL18"/>
      <c r="PVM18"/>
      <c r="PVN18"/>
      <c r="PVO18"/>
      <c r="PVP18"/>
      <c r="PVQ18"/>
      <c r="PVR18"/>
      <c r="PVS18"/>
      <c r="PVT18"/>
      <c r="PVU18"/>
      <c r="PVV18"/>
      <c r="PVW18"/>
      <c r="PVX18"/>
      <c r="PVY18"/>
      <c r="PVZ18"/>
      <c r="PWA18"/>
      <c r="PWB18"/>
      <c r="PWC18"/>
      <c r="PWD18"/>
      <c r="PWE18"/>
      <c r="PWF18"/>
      <c r="PWG18"/>
      <c r="PWH18"/>
      <c r="PWI18"/>
      <c r="PWJ18"/>
      <c r="PWK18"/>
      <c r="PWL18"/>
      <c r="PWM18"/>
      <c r="PWN18"/>
      <c r="PWO18"/>
      <c r="PWP18"/>
      <c r="PWQ18"/>
      <c r="PWR18"/>
      <c r="PWS18"/>
      <c r="PWT18"/>
      <c r="PWU18"/>
      <c r="PWV18"/>
      <c r="PWW18"/>
      <c r="PWX18"/>
      <c r="PWY18"/>
      <c r="PWZ18"/>
      <c r="PXA18"/>
      <c r="PXB18"/>
      <c r="PXC18"/>
      <c r="PXD18"/>
      <c r="PXE18"/>
      <c r="PXF18"/>
      <c r="PXG18"/>
      <c r="PXH18"/>
      <c r="PXI18"/>
      <c r="PXJ18"/>
      <c r="PXK18"/>
      <c r="PXL18"/>
      <c r="PXM18"/>
      <c r="PXN18"/>
      <c r="PXO18"/>
      <c r="PXP18"/>
      <c r="PXQ18"/>
      <c r="PXR18"/>
      <c r="PXS18"/>
      <c r="PXT18"/>
      <c r="PXU18"/>
      <c r="PXV18"/>
      <c r="PXW18"/>
      <c r="PXX18"/>
      <c r="PXY18"/>
      <c r="PXZ18"/>
      <c r="PYA18"/>
      <c r="PYB18"/>
      <c r="PYC18"/>
      <c r="PYD18"/>
      <c r="PYE18"/>
      <c r="PYF18"/>
      <c r="PYG18"/>
      <c r="PYH18"/>
      <c r="PYI18"/>
      <c r="PYJ18"/>
      <c r="PYK18"/>
      <c r="PYL18"/>
      <c r="PYM18"/>
      <c r="PYN18"/>
      <c r="PYO18"/>
      <c r="PYP18"/>
      <c r="PYQ18"/>
      <c r="PYR18"/>
      <c r="PYS18"/>
      <c r="PYT18"/>
      <c r="PYU18"/>
      <c r="PYV18"/>
      <c r="PYW18"/>
      <c r="PYX18"/>
      <c r="PYY18"/>
      <c r="PYZ18"/>
      <c r="PZA18"/>
      <c r="PZB18"/>
      <c r="PZC18"/>
      <c r="PZD18"/>
      <c r="PZE18"/>
      <c r="PZF18"/>
      <c r="PZG18"/>
      <c r="PZH18"/>
      <c r="PZI18"/>
      <c r="PZJ18"/>
      <c r="PZK18"/>
      <c r="PZL18"/>
      <c r="PZM18"/>
      <c r="PZN18"/>
      <c r="PZO18"/>
      <c r="PZP18"/>
      <c r="PZQ18"/>
      <c r="PZR18"/>
      <c r="PZS18"/>
      <c r="PZT18"/>
      <c r="PZU18"/>
      <c r="PZV18"/>
      <c r="PZW18"/>
      <c r="PZX18"/>
      <c r="PZY18"/>
      <c r="PZZ18"/>
      <c r="QAA18"/>
      <c r="QAB18"/>
      <c r="QAC18"/>
      <c r="QAD18"/>
      <c r="QAE18"/>
      <c r="QAF18"/>
      <c r="QAG18"/>
      <c r="QAH18"/>
      <c r="QAI18"/>
      <c r="QAJ18"/>
      <c r="QAK18"/>
      <c r="QAL18"/>
      <c r="QAM18"/>
      <c r="QAN18"/>
      <c r="QAO18"/>
      <c r="QAP18"/>
      <c r="QAQ18"/>
      <c r="QAR18"/>
      <c r="QAS18"/>
      <c r="QAT18"/>
      <c r="QAU18"/>
      <c r="QAV18"/>
      <c r="QAW18"/>
      <c r="QAX18"/>
      <c r="QAY18"/>
      <c r="QAZ18"/>
      <c r="QBA18"/>
      <c r="QBB18"/>
      <c r="QBC18"/>
      <c r="QBD18"/>
      <c r="QBE18"/>
      <c r="QBF18"/>
      <c r="QBG18"/>
      <c r="QBH18"/>
      <c r="QBI18"/>
      <c r="QBJ18"/>
      <c r="QBK18"/>
      <c r="QBL18"/>
      <c r="QBM18"/>
      <c r="QBN18"/>
      <c r="QBO18"/>
      <c r="QBP18"/>
      <c r="QBQ18"/>
      <c r="QBR18"/>
      <c r="QBS18"/>
      <c r="QBT18"/>
      <c r="QBU18"/>
      <c r="QBV18"/>
      <c r="QBW18"/>
      <c r="QBX18"/>
      <c r="QBY18"/>
      <c r="QBZ18"/>
      <c r="QCA18"/>
      <c r="QCB18"/>
      <c r="QCC18"/>
      <c r="QCD18"/>
      <c r="QCE18"/>
      <c r="QCF18"/>
      <c r="QCG18"/>
      <c r="QCH18"/>
      <c r="QCI18"/>
      <c r="QCJ18"/>
      <c r="QCK18"/>
      <c r="QCL18"/>
      <c r="QCM18"/>
      <c r="QCN18"/>
      <c r="QCO18"/>
      <c r="QCP18"/>
      <c r="QCQ18"/>
      <c r="QCR18"/>
      <c r="QCS18"/>
      <c r="QCT18"/>
      <c r="QCU18"/>
      <c r="QCV18"/>
      <c r="QCW18"/>
      <c r="QCX18"/>
      <c r="QCY18"/>
      <c r="QCZ18"/>
      <c r="QDA18"/>
      <c r="QDB18"/>
      <c r="QDC18"/>
      <c r="QDD18"/>
      <c r="QDE18"/>
      <c r="QDF18"/>
      <c r="QDG18"/>
      <c r="QDH18"/>
      <c r="QDI18"/>
      <c r="QDJ18"/>
      <c r="QDK18"/>
      <c r="QDL18"/>
      <c r="QDM18"/>
      <c r="QDN18"/>
      <c r="QDO18"/>
      <c r="QDP18"/>
      <c r="QDQ18"/>
      <c r="QDR18"/>
      <c r="QDS18"/>
      <c r="QDT18"/>
      <c r="QDU18"/>
      <c r="QDV18"/>
      <c r="QDW18"/>
      <c r="QDX18"/>
      <c r="QDY18"/>
      <c r="QDZ18"/>
      <c r="QEA18"/>
      <c r="QEB18"/>
      <c r="QEC18"/>
      <c r="QED18"/>
      <c r="QEE18"/>
      <c r="QEF18"/>
      <c r="QEG18"/>
      <c r="QEH18"/>
      <c r="QEI18"/>
      <c r="QEJ18"/>
      <c r="QEK18"/>
      <c r="QEL18"/>
      <c r="QEM18"/>
      <c r="QEN18"/>
      <c r="QEO18"/>
      <c r="QEP18"/>
      <c r="QEQ18"/>
      <c r="QER18"/>
      <c r="QES18"/>
      <c r="QET18"/>
      <c r="QEU18"/>
      <c r="QEV18"/>
      <c r="QEW18"/>
      <c r="QEX18"/>
      <c r="QEY18"/>
      <c r="QEZ18"/>
      <c r="QFA18"/>
      <c r="QFB18"/>
      <c r="QFC18"/>
      <c r="QFD18"/>
      <c r="QFE18"/>
      <c r="QFF18"/>
      <c r="QFG18"/>
      <c r="QFH18"/>
      <c r="QFI18"/>
      <c r="QFJ18"/>
      <c r="QFK18"/>
      <c r="QFL18"/>
      <c r="QFM18"/>
      <c r="QFN18"/>
      <c r="QFO18"/>
      <c r="QFP18"/>
      <c r="QFQ18"/>
      <c r="QFR18"/>
      <c r="QFS18"/>
      <c r="QFT18"/>
      <c r="QFU18"/>
      <c r="QFV18"/>
      <c r="QFW18"/>
      <c r="QFX18"/>
      <c r="QFY18"/>
      <c r="QFZ18"/>
      <c r="QGA18"/>
      <c r="QGB18"/>
      <c r="QGC18"/>
      <c r="QGD18"/>
      <c r="QGE18"/>
      <c r="QGF18"/>
      <c r="QGG18"/>
      <c r="QGH18"/>
      <c r="QGI18"/>
      <c r="QGJ18"/>
      <c r="QGK18"/>
      <c r="QGL18"/>
      <c r="QGM18"/>
      <c r="QGN18"/>
      <c r="QGO18"/>
      <c r="QGP18"/>
      <c r="QGQ18"/>
      <c r="QGR18"/>
      <c r="QGS18"/>
      <c r="QGT18"/>
      <c r="QGU18"/>
      <c r="QGV18"/>
      <c r="QGW18"/>
      <c r="QGX18"/>
      <c r="QGY18"/>
      <c r="QGZ18"/>
      <c r="QHA18"/>
      <c r="QHB18"/>
      <c r="QHC18"/>
      <c r="QHD18"/>
      <c r="QHE18"/>
      <c r="QHF18"/>
      <c r="QHG18"/>
      <c r="QHH18"/>
      <c r="QHI18"/>
      <c r="QHJ18"/>
      <c r="QHK18"/>
      <c r="QHL18"/>
      <c r="QHM18"/>
      <c r="QHN18"/>
      <c r="QHO18"/>
      <c r="QHP18"/>
      <c r="QHQ18"/>
      <c r="QHR18"/>
      <c r="QHS18"/>
      <c r="QHT18"/>
      <c r="QHU18"/>
      <c r="QHV18"/>
      <c r="QHW18"/>
      <c r="QHX18"/>
      <c r="QHY18"/>
      <c r="QHZ18"/>
      <c r="QIA18"/>
      <c r="QIB18"/>
      <c r="QIC18"/>
      <c r="QID18"/>
      <c r="QIE18"/>
      <c r="QIF18"/>
      <c r="QIG18"/>
      <c r="QIH18"/>
      <c r="QII18"/>
      <c r="QIJ18"/>
      <c r="QIK18"/>
      <c r="QIL18"/>
      <c r="QIM18"/>
      <c r="QIN18"/>
      <c r="QIO18"/>
      <c r="QIP18"/>
      <c r="QIQ18"/>
      <c r="QIR18"/>
      <c r="QIS18"/>
      <c r="QIT18"/>
      <c r="QIU18"/>
      <c r="QIV18"/>
      <c r="QIW18"/>
      <c r="QIX18"/>
      <c r="QIY18"/>
      <c r="QIZ18"/>
      <c r="QJA18"/>
      <c r="QJB18"/>
      <c r="QJC18"/>
      <c r="QJD18"/>
      <c r="QJE18"/>
      <c r="QJF18"/>
      <c r="QJG18"/>
      <c r="QJH18"/>
      <c r="QJI18"/>
      <c r="QJJ18"/>
      <c r="QJK18"/>
      <c r="QJL18"/>
      <c r="QJM18"/>
      <c r="QJN18"/>
      <c r="QJO18"/>
      <c r="QJP18"/>
      <c r="QJQ18"/>
      <c r="QJR18"/>
      <c r="QJS18"/>
      <c r="QJT18"/>
      <c r="QJU18"/>
      <c r="QJV18"/>
      <c r="QJW18"/>
      <c r="QJX18"/>
      <c r="QJY18"/>
      <c r="QJZ18"/>
      <c r="QKA18"/>
      <c r="QKB18"/>
      <c r="QKC18"/>
      <c r="QKD18"/>
      <c r="QKE18"/>
      <c r="QKF18"/>
      <c r="QKG18"/>
      <c r="QKH18"/>
      <c r="QKI18"/>
      <c r="QKJ18"/>
      <c r="QKK18"/>
      <c r="QKL18"/>
      <c r="QKM18"/>
      <c r="QKN18"/>
      <c r="QKO18"/>
      <c r="QKP18"/>
      <c r="QKQ18"/>
      <c r="QKR18"/>
      <c r="QKS18"/>
      <c r="QKT18"/>
      <c r="QKU18"/>
      <c r="QKV18"/>
      <c r="QKW18"/>
      <c r="QKX18"/>
      <c r="QKY18"/>
      <c r="QKZ18"/>
      <c r="QLA18"/>
      <c r="QLB18"/>
      <c r="QLC18"/>
      <c r="QLD18"/>
      <c r="QLE18"/>
      <c r="QLF18"/>
      <c r="QLG18"/>
      <c r="QLH18"/>
      <c r="QLI18"/>
      <c r="QLJ18"/>
      <c r="QLK18"/>
      <c r="QLL18"/>
      <c r="QLM18"/>
      <c r="QLN18"/>
      <c r="QLO18"/>
      <c r="QLP18"/>
      <c r="QLQ18"/>
      <c r="QLR18"/>
      <c r="QLS18"/>
      <c r="QLT18"/>
      <c r="QLU18"/>
      <c r="QLV18"/>
      <c r="QLW18"/>
      <c r="QLX18"/>
      <c r="QLY18"/>
      <c r="QLZ18"/>
      <c r="QMA18"/>
      <c r="QMB18"/>
      <c r="QMC18"/>
      <c r="QMD18"/>
      <c r="QME18"/>
      <c r="QMF18"/>
      <c r="QMG18"/>
      <c r="QMH18"/>
      <c r="QMI18"/>
      <c r="QMJ18"/>
      <c r="QMK18"/>
      <c r="QML18"/>
      <c r="QMM18"/>
      <c r="QMN18"/>
      <c r="QMO18"/>
      <c r="QMP18"/>
      <c r="QMQ18"/>
      <c r="QMR18"/>
      <c r="QMS18"/>
      <c r="QMT18"/>
      <c r="QMU18"/>
      <c r="QMV18"/>
      <c r="QMW18"/>
      <c r="QMX18"/>
      <c r="QMY18"/>
      <c r="QMZ18"/>
      <c r="QNA18"/>
      <c r="QNB18"/>
      <c r="QNC18"/>
      <c r="QND18"/>
      <c r="QNE18"/>
      <c r="QNF18"/>
      <c r="QNG18"/>
      <c r="QNH18"/>
      <c r="QNI18"/>
      <c r="QNJ18"/>
      <c r="QNK18"/>
      <c r="QNL18"/>
      <c r="QNM18"/>
      <c r="QNN18"/>
      <c r="QNO18"/>
      <c r="QNP18"/>
      <c r="QNQ18"/>
      <c r="QNR18"/>
      <c r="QNS18"/>
      <c r="QNT18"/>
      <c r="QNU18"/>
      <c r="QNV18"/>
      <c r="QNW18"/>
      <c r="QNX18"/>
      <c r="QNY18"/>
      <c r="QNZ18"/>
      <c r="QOA18"/>
      <c r="QOB18"/>
      <c r="QOC18"/>
      <c r="QOD18"/>
      <c r="QOE18"/>
      <c r="QOF18"/>
      <c r="QOG18"/>
      <c r="QOH18"/>
      <c r="QOI18"/>
      <c r="QOJ18"/>
      <c r="QOK18"/>
      <c r="QOL18"/>
      <c r="QOM18"/>
      <c r="QON18"/>
      <c r="QOO18"/>
      <c r="QOP18"/>
      <c r="QOQ18"/>
      <c r="QOR18"/>
      <c r="QOS18"/>
      <c r="QOT18"/>
      <c r="QOU18"/>
      <c r="QOV18"/>
      <c r="QOW18"/>
      <c r="QOX18"/>
      <c r="QOY18"/>
      <c r="QOZ18"/>
      <c r="QPA18"/>
      <c r="QPB18"/>
      <c r="QPC18"/>
      <c r="QPD18"/>
      <c r="QPE18"/>
      <c r="QPF18"/>
      <c r="QPG18"/>
      <c r="QPH18"/>
      <c r="QPI18"/>
      <c r="QPJ18"/>
      <c r="QPK18"/>
      <c r="QPL18"/>
      <c r="QPM18"/>
      <c r="QPN18"/>
      <c r="QPO18"/>
      <c r="QPP18"/>
      <c r="QPQ18"/>
      <c r="QPR18"/>
      <c r="QPS18"/>
      <c r="QPT18"/>
      <c r="QPU18"/>
      <c r="QPV18"/>
      <c r="QPW18"/>
      <c r="QPX18"/>
      <c r="QPY18"/>
      <c r="QPZ18"/>
      <c r="QQA18"/>
      <c r="QQB18"/>
      <c r="QQC18"/>
      <c r="QQD18"/>
      <c r="QQE18"/>
      <c r="QQF18"/>
      <c r="QQG18"/>
      <c r="QQH18"/>
      <c r="QQI18"/>
      <c r="QQJ18"/>
      <c r="QQK18"/>
      <c r="QQL18"/>
      <c r="QQM18"/>
      <c r="QQN18"/>
      <c r="QQO18"/>
      <c r="QQP18"/>
      <c r="QQQ18"/>
      <c r="QQR18"/>
      <c r="QQS18"/>
      <c r="QQT18"/>
      <c r="QQU18"/>
      <c r="QQV18"/>
      <c r="QQW18"/>
      <c r="QQX18"/>
      <c r="QQY18"/>
      <c r="QQZ18"/>
      <c r="QRA18"/>
      <c r="QRB18"/>
      <c r="QRC18"/>
      <c r="QRD18"/>
      <c r="QRE18"/>
      <c r="QRF18"/>
      <c r="QRG18"/>
      <c r="QRH18"/>
      <c r="QRI18"/>
      <c r="QRJ18"/>
      <c r="QRK18"/>
      <c r="QRL18"/>
      <c r="QRM18"/>
      <c r="QRN18"/>
      <c r="QRO18"/>
      <c r="QRP18"/>
      <c r="QRQ18"/>
      <c r="QRR18"/>
      <c r="QRS18"/>
      <c r="QRT18"/>
      <c r="QRU18"/>
      <c r="QRV18"/>
      <c r="QRW18"/>
      <c r="QRX18"/>
      <c r="QRY18"/>
      <c r="QRZ18"/>
      <c r="QSA18"/>
      <c r="QSB18"/>
      <c r="QSC18"/>
      <c r="QSD18"/>
      <c r="QSE18"/>
      <c r="QSF18"/>
      <c r="QSG18"/>
      <c r="QSH18"/>
      <c r="QSI18"/>
      <c r="QSJ18"/>
      <c r="QSK18"/>
      <c r="QSL18"/>
      <c r="QSM18"/>
      <c r="QSN18"/>
      <c r="QSO18"/>
      <c r="QSP18"/>
      <c r="QSQ18"/>
      <c r="QSR18"/>
      <c r="QSS18"/>
      <c r="QST18"/>
      <c r="QSU18"/>
      <c r="QSV18"/>
      <c r="QSW18"/>
      <c r="QSX18"/>
      <c r="QSY18"/>
      <c r="QSZ18"/>
      <c r="QTA18"/>
      <c r="QTB18"/>
      <c r="QTC18"/>
      <c r="QTD18"/>
      <c r="QTE18"/>
      <c r="QTF18"/>
      <c r="QTG18"/>
      <c r="QTH18"/>
      <c r="QTI18"/>
      <c r="QTJ18"/>
      <c r="QTK18"/>
      <c r="QTL18"/>
      <c r="QTM18"/>
      <c r="QTN18"/>
      <c r="QTO18"/>
      <c r="QTP18"/>
      <c r="QTQ18"/>
      <c r="QTR18"/>
      <c r="QTS18"/>
      <c r="QTT18"/>
      <c r="QTU18"/>
      <c r="QTV18"/>
      <c r="QTW18"/>
      <c r="QTX18"/>
      <c r="QTY18"/>
      <c r="QTZ18"/>
      <c r="QUA18"/>
      <c r="QUB18"/>
      <c r="QUC18"/>
      <c r="QUD18"/>
      <c r="QUE18"/>
      <c r="QUF18"/>
      <c r="QUG18"/>
      <c r="QUH18"/>
      <c r="QUI18"/>
      <c r="QUJ18"/>
      <c r="QUK18"/>
      <c r="QUL18"/>
      <c r="QUM18"/>
      <c r="QUN18"/>
      <c r="QUO18"/>
      <c r="QUP18"/>
      <c r="QUQ18"/>
      <c r="QUR18"/>
      <c r="QUS18"/>
      <c r="QUT18"/>
      <c r="QUU18"/>
      <c r="QUV18"/>
      <c r="QUW18"/>
      <c r="QUX18"/>
      <c r="QUY18"/>
      <c r="QUZ18"/>
      <c r="QVA18"/>
      <c r="QVB18"/>
      <c r="QVC18"/>
      <c r="QVD18"/>
      <c r="QVE18"/>
      <c r="QVF18"/>
      <c r="QVG18"/>
      <c r="QVH18"/>
      <c r="QVI18"/>
      <c r="QVJ18"/>
      <c r="QVK18"/>
      <c r="QVL18"/>
      <c r="QVM18"/>
      <c r="QVN18"/>
      <c r="QVO18"/>
      <c r="QVP18"/>
      <c r="QVQ18"/>
      <c r="QVR18"/>
      <c r="QVS18"/>
      <c r="QVT18"/>
      <c r="QVU18"/>
      <c r="QVV18"/>
      <c r="QVW18"/>
      <c r="QVX18"/>
      <c r="QVY18"/>
      <c r="QVZ18"/>
      <c r="QWA18"/>
      <c r="QWB18"/>
      <c r="QWC18"/>
      <c r="QWD18"/>
      <c r="QWE18"/>
      <c r="QWF18"/>
      <c r="QWG18"/>
      <c r="QWH18"/>
      <c r="QWI18"/>
      <c r="QWJ18"/>
      <c r="QWK18"/>
      <c r="QWL18"/>
      <c r="QWM18"/>
      <c r="QWN18"/>
      <c r="QWO18"/>
      <c r="QWP18"/>
      <c r="QWQ18"/>
      <c r="QWR18"/>
      <c r="QWS18"/>
      <c r="QWT18"/>
      <c r="QWU18"/>
      <c r="QWV18"/>
      <c r="QWW18"/>
      <c r="QWX18"/>
      <c r="QWY18"/>
      <c r="QWZ18"/>
      <c r="QXA18"/>
      <c r="QXB18"/>
      <c r="QXC18"/>
      <c r="QXD18"/>
      <c r="QXE18"/>
      <c r="QXF18"/>
      <c r="QXG18"/>
      <c r="QXH18"/>
      <c r="QXI18"/>
      <c r="QXJ18"/>
      <c r="QXK18"/>
      <c r="QXL18"/>
      <c r="QXM18"/>
      <c r="QXN18"/>
      <c r="QXO18"/>
      <c r="QXP18"/>
      <c r="QXQ18"/>
      <c r="QXR18"/>
      <c r="QXS18"/>
      <c r="QXT18"/>
      <c r="QXU18"/>
      <c r="QXV18"/>
      <c r="QXW18"/>
      <c r="QXX18"/>
      <c r="QXY18"/>
      <c r="QXZ18"/>
      <c r="QYA18"/>
      <c r="QYB18"/>
      <c r="QYC18"/>
      <c r="QYD18"/>
      <c r="QYE18"/>
      <c r="QYF18"/>
      <c r="QYG18"/>
      <c r="QYH18"/>
      <c r="QYI18"/>
      <c r="QYJ18"/>
      <c r="QYK18"/>
      <c r="QYL18"/>
      <c r="QYM18"/>
      <c r="QYN18"/>
      <c r="QYO18"/>
      <c r="QYP18"/>
      <c r="QYQ18"/>
      <c r="QYR18"/>
      <c r="QYS18"/>
      <c r="QYT18"/>
      <c r="QYU18"/>
      <c r="QYV18"/>
      <c r="QYW18"/>
      <c r="QYX18"/>
      <c r="QYY18"/>
      <c r="QYZ18"/>
      <c r="QZA18"/>
      <c r="QZB18"/>
      <c r="QZC18"/>
      <c r="QZD18"/>
      <c r="QZE18"/>
      <c r="QZF18"/>
      <c r="QZG18"/>
      <c r="QZH18"/>
      <c r="QZI18"/>
      <c r="QZJ18"/>
      <c r="QZK18"/>
      <c r="QZL18"/>
      <c r="QZM18"/>
      <c r="QZN18"/>
      <c r="QZO18"/>
      <c r="QZP18"/>
      <c r="QZQ18"/>
      <c r="QZR18"/>
      <c r="QZS18"/>
      <c r="QZT18"/>
      <c r="QZU18"/>
      <c r="QZV18"/>
      <c r="QZW18"/>
      <c r="QZX18"/>
      <c r="QZY18"/>
      <c r="QZZ18"/>
      <c r="RAA18"/>
      <c r="RAB18"/>
      <c r="RAC18"/>
      <c r="RAD18"/>
      <c r="RAE18"/>
      <c r="RAF18"/>
      <c r="RAG18"/>
      <c r="RAH18"/>
      <c r="RAI18"/>
      <c r="RAJ18"/>
      <c r="RAK18"/>
      <c r="RAL18"/>
      <c r="RAM18"/>
      <c r="RAN18"/>
      <c r="RAO18"/>
      <c r="RAP18"/>
      <c r="RAQ18"/>
      <c r="RAR18"/>
      <c r="RAS18"/>
      <c r="RAT18"/>
      <c r="RAU18"/>
      <c r="RAV18"/>
      <c r="RAW18"/>
      <c r="RAX18"/>
      <c r="RAY18"/>
      <c r="RAZ18"/>
      <c r="RBA18"/>
      <c r="RBB18"/>
      <c r="RBC18"/>
      <c r="RBD18"/>
      <c r="RBE18"/>
      <c r="RBF18"/>
      <c r="RBG18"/>
      <c r="RBH18"/>
      <c r="RBI18"/>
      <c r="RBJ18"/>
      <c r="RBK18"/>
      <c r="RBL18"/>
      <c r="RBM18"/>
      <c r="RBN18"/>
      <c r="RBO18"/>
      <c r="RBP18"/>
      <c r="RBQ18"/>
      <c r="RBR18"/>
      <c r="RBS18"/>
      <c r="RBT18"/>
      <c r="RBU18"/>
      <c r="RBV18"/>
      <c r="RBW18"/>
      <c r="RBX18"/>
      <c r="RBY18"/>
      <c r="RBZ18"/>
      <c r="RCA18"/>
      <c r="RCB18"/>
      <c r="RCC18"/>
      <c r="RCD18"/>
      <c r="RCE18"/>
      <c r="RCF18"/>
      <c r="RCG18"/>
      <c r="RCH18"/>
      <c r="RCI18"/>
      <c r="RCJ18"/>
      <c r="RCK18"/>
      <c r="RCL18"/>
      <c r="RCM18"/>
      <c r="RCN18"/>
      <c r="RCO18"/>
      <c r="RCP18"/>
      <c r="RCQ18"/>
      <c r="RCR18"/>
      <c r="RCS18"/>
      <c r="RCT18"/>
      <c r="RCU18"/>
      <c r="RCV18"/>
      <c r="RCW18"/>
      <c r="RCX18"/>
      <c r="RCY18"/>
      <c r="RCZ18"/>
      <c r="RDA18"/>
      <c r="RDB18"/>
      <c r="RDC18"/>
      <c r="RDD18"/>
      <c r="RDE18"/>
      <c r="RDF18"/>
      <c r="RDG18"/>
      <c r="RDH18"/>
      <c r="RDI18"/>
      <c r="RDJ18"/>
      <c r="RDK18"/>
      <c r="RDL18"/>
      <c r="RDM18"/>
      <c r="RDN18"/>
      <c r="RDO18"/>
      <c r="RDP18"/>
      <c r="RDQ18"/>
      <c r="RDR18"/>
      <c r="RDS18"/>
      <c r="RDT18"/>
      <c r="RDU18"/>
      <c r="RDV18"/>
      <c r="RDW18"/>
      <c r="RDX18"/>
      <c r="RDY18"/>
      <c r="RDZ18"/>
      <c r="REA18"/>
      <c r="REB18"/>
      <c r="REC18"/>
      <c r="RED18"/>
      <c r="REE18"/>
      <c r="REF18"/>
      <c r="REG18"/>
      <c r="REH18"/>
      <c r="REI18"/>
      <c r="REJ18"/>
      <c r="REK18"/>
      <c r="REL18"/>
      <c r="REM18"/>
      <c r="REN18"/>
      <c r="REO18"/>
      <c r="REP18"/>
      <c r="REQ18"/>
      <c r="RER18"/>
      <c r="RES18"/>
      <c r="RET18"/>
      <c r="REU18"/>
      <c r="REV18"/>
      <c r="REW18"/>
      <c r="REX18"/>
      <c r="REY18"/>
      <c r="REZ18"/>
      <c r="RFA18"/>
      <c r="RFB18"/>
      <c r="RFC18"/>
      <c r="RFD18"/>
      <c r="RFE18"/>
      <c r="RFF18"/>
      <c r="RFG18"/>
      <c r="RFH18"/>
      <c r="RFI18"/>
      <c r="RFJ18"/>
      <c r="RFK18"/>
      <c r="RFL18"/>
      <c r="RFM18"/>
      <c r="RFN18"/>
      <c r="RFO18"/>
      <c r="RFP18"/>
      <c r="RFQ18"/>
      <c r="RFR18"/>
      <c r="RFS18"/>
      <c r="RFT18"/>
      <c r="RFU18"/>
      <c r="RFV18"/>
      <c r="RFW18"/>
      <c r="RFX18"/>
      <c r="RFY18"/>
      <c r="RFZ18"/>
      <c r="RGA18"/>
      <c r="RGB18"/>
      <c r="RGC18"/>
      <c r="RGD18"/>
      <c r="RGE18"/>
      <c r="RGF18"/>
      <c r="RGG18"/>
      <c r="RGH18"/>
      <c r="RGI18"/>
      <c r="RGJ18"/>
      <c r="RGK18"/>
      <c r="RGL18"/>
      <c r="RGM18"/>
      <c r="RGN18"/>
      <c r="RGO18"/>
      <c r="RGP18"/>
      <c r="RGQ18"/>
      <c r="RGR18"/>
      <c r="RGS18"/>
      <c r="RGT18"/>
      <c r="RGU18"/>
      <c r="RGV18"/>
      <c r="RGW18"/>
      <c r="RGX18"/>
      <c r="RGY18"/>
      <c r="RGZ18"/>
      <c r="RHA18"/>
      <c r="RHB18"/>
      <c r="RHC18"/>
      <c r="RHD18"/>
      <c r="RHE18"/>
      <c r="RHF18"/>
      <c r="RHG18"/>
      <c r="RHH18"/>
      <c r="RHI18"/>
      <c r="RHJ18"/>
      <c r="RHK18"/>
      <c r="RHL18"/>
      <c r="RHM18"/>
      <c r="RHN18"/>
      <c r="RHO18"/>
      <c r="RHP18"/>
      <c r="RHQ18"/>
      <c r="RHR18"/>
      <c r="RHS18"/>
      <c r="RHT18"/>
      <c r="RHU18"/>
      <c r="RHV18"/>
      <c r="RHW18"/>
      <c r="RHX18"/>
      <c r="RHY18"/>
      <c r="RHZ18"/>
      <c r="RIA18"/>
      <c r="RIB18"/>
      <c r="RIC18"/>
      <c r="RID18"/>
      <c r="RIE18"/>
      <c r="RIF18"/>
      <c r="RIG18"/>
      <c r="RIH18"/>
      <c r="RII18"/>
      <c r="RIJ18"/>
      <c r="RIK18"/>
      <c r="RIL18"/>
      <c r="RIM18"/>
      <c r="RIN18"/>
      <c r="RIO18"/>
      <c r="RIP18"/>
      <c r="RIQ18"/>
      <c r="RIR18"/>
      <c r="RIS18"/>
      <c r="RIT18"/>
      <c r="RIU18"/>
      <c r="RIV18"/>
      <c r="RIW18"/>
      <c r="RIX18"/>
      <c r="RIY18"/>
      <c r="RIZ18"/>
      <c r="RJA18"/>
      <c r="RJB18"/>
      <c r="RJC18"/>
      <c r="RJD18"/>
      <c r="RJE18"/>
      <c r="RJF18"/>
      <c r="RJG18"/>
      <c r="RJH18"/>
      <c r="RJI18"/>
      <c r="RJJ18"/>
      <c r="RJK18"/>
      <c r="RJL18"/>
      <c r="RJM18"/>
      <c r="RJN18"/>
      <c r="RJO18"/>
      <c r="RJP18"/>
      <c r="RJQ18"/>
      <c r="RJR18"/>
      <c r="RJS18"/>
      <c r="RJT18"/>
      <c r="RJU18"/>
      <c r="RJV18"/>
      <c r="RJW18"/>
      <c r="RJX18"/>
      <c r="RJY18"/>
      <c r="RJZ18"/>
      <c r="RKA18"/>
      <c r="RKB18"/>
      <c r="RKC18"/>
      <c r="RKD18"/>
      <c r="RKE18"/>
      <c r="RKF18"/>
      <c r="RKG18"/>
      <c r="RKH18"/>
      <c r="RKI18"/>
      <c r="RKJ18"/>
      <c r="RKK18"/>
      <c r="RKL18"/>
      <c r="RKM18"/>
      <c r="RKN18"/>
      <c r="RKO18"/>
      <c r="RKP18"/>
      <c r="RKQ18"/>
      <c r="RKR18"/>
      <c r="RKS18"/>
      <c r="RKT18"/>
      <c r="RKU18"/>
      <c r="RKV18"/>
      <c r="RKW18"/>
      <c r="RKX18"/>
      <c r="RKY18"/>
      <c r="RKZ18"/>
      <c r="RLA18"/>
      <c r="RLB18"/>
      <c r="RLC18"/>
      <c r="RLD18"/>
      <c r="RLE18"/>
      <c r="RLF18"/>
      <c r="RLG18"/>
      <c r="RLH18"/>
      <c r="RLI18"/>
      <c r="RLJ18"/>
      <c r="RLK18"/>
      <c r="RLL18"/>
      <c r="RLM18"/>
      <c r="RLN18"/>
      <c r="RLO18"/>
      <c r="RLP18"/>
      <c r="RLQ18"/>
      <c r="RLR18"/>
      <c r="RLS18"/>
      <c r="RLT18"/>
      <c r="RLU18"/>
      <c r="RLV18"/>
      <c r="RLW18"/>
      <c r="RLX18"/>
      <c r="RLY18"/>
      <c r="RLZ18"/>
      <c r="RMA18"/>
      <c r="RMB18"/>
      <c r="RMC18"/>
      <c r="RMD18"/>
      <c r="RME18"/>
      <c r="RMF18"/>
      <c r="RMG18"/>
      <c r="RMH18"/>
      <c r="RMI18"/>
      <c r="RMJ18"/>
      <c r="RMK18"/>
      <c r="RML18"/>
      <c r="RMM18"/>
      <c r="RMN18"/>
      <c r="RMO18"/>
      <c r="RMP18"/>
      <c r="RMQ18"/>
      <c r="RMR18"/>
      <c r="RMS18"/>
      <c r="RMT18"/>
      <c r="RMU18"/>
      <c r="RMV18"/>
      <c r="RMW18"/>
      <c r="RMX18"/>
      <c r="RMY18"/>
      <c r="RMZ18"/>
      <c r="RNA18"/>
      <c r="RNB18"/>
      <c r="RNC18"/>
      <c r="RND18"/>
      <c r="RNE18"/>
      <c r="RNF18"/>
      <c r="RNG18"/>
      <c r="RNH18"/>
      <c r="RNI18"/>
      <c r="RNJ18"/>
      <c r="RNK18"/>
      <c r="RNL18"/>
      <c r="RNM18"/>
      <c r="RNN18"/>
      <c r="RNO18"/>
      <c r="RNP18"/>
      <c r="RNQ18"/>
      <c r="RNR18"/>
      <c r="RNS18"/>
      <c r="RNT18"/>
      <c r="RNU18"/>
      <c r="RNV18"/>
      <c r="RNW18"/>
      <c r="RNX18"/>
      <c r="RNY18"/>
      <c r="RNZ18"/>
      <c r="ROA18"/>
      <c r="ROB18"/>
      <c r="ROC18"/>
      <c r="ROD18"/>
      <c r="ROE18"/>
      <c r="ROF18"/>
      <c r="ROG18"/>
      <c r="ROH18"/>
      <c r="ROI18"/>
      <c r="ROJ18"/>
      <c r="ROK18"/>
      <c r="ROL18"/>
      <c r="ROM18"/>
      <c r="RON18"/>
      <c r="ROO18"/>
      <c r="ROP18"/>
      <c r="ROQ18"/>
      <c r="ROR18"/>
      <c r="ROS18"/>
      <c r="ROT18"/>
      <c r="ROU18"/>
      <c r="ROV18"/>
      <c r="ROW18"/>
      <c r="ROX18"/>
      <c r="ROY18"/>
      <c r="ROZ18"/>
      <c r="RPA18"/>
      <c r="RPB18"/>
      <c r="RPC18"/>
      <c r="RPD18"/>
      <c r="RPE18"/>
      <c r="RPF18"/>
      <c r="RPG18"/>
      <c r="RPH18"/>
      <c r="RPI18"/>
      <c r="RPJ18"/>
      <c r="RPK18"/>
      <c r="RPL18"/>
      <c r="RPM18"/>
      <c r="RPN18"/>
      <c r="RPO18"/>
      <c r="RPP18"/>
      <c r="RPQ18"/>
      <c r="RPR18"/>
      <c r="RPS18"/>
      <c r="RPT18"/>
      <c r="RPU18"/>
      <c r="RPV18"/>
      <c r="RPW18"/>
      <c r="RPX18"/>
      <c r="RPY18"/>
      <c r="RPZ18"/>
      <c r="RQA18"/>
      <c r="RQB18"/>
      <c r="RQC18"/>
      <c r="RQD18"/>
      <c r="RQE18"/>
      <c r="RQF18"/>
      <c r="RQG18"/>
      <c r="RQH18"/>
      <c r="RQI18"/>
      <c r="RQJ18"/>
      <c r="RQK18"/>
      <c r="RQL18"/>
      <c r="RQM18"/>
      <c r="RQN18"/>
      <c r="RQO18"/>
      <c r="RQP18"/>
      <c r="RQQ18"/>
      <c r="RQR18"/>
      <c r="RQS18"/>
      <c r="RQT18"/>
      <c r="RQU18"/>
      <c r="RQV18"/>
      <c r="RQW18"/>
      <c r="RQX18"/>
      <c r="RQY18"/>
      <c r="RQZ18"/>
      <c r="RRA18"/>
      <c r="RRB18"/>
      <c r="RRC18"/>
      <c r="RRD18"/>
      <c r="RRE18"/>
      <c r="RRF18"/>
      <c r="RRG18"/>
      <c r="RRH18"/>
      <c r="RRI18"/>
      <c r="RRJ18"/>
      <c r="RRK18"/>
      <c r="RRL18"/>
      <c r="RRM18"/>
      <c r="RRN18"/>
      <c r="RRO18"/>
      <c r="RRP18"/>
      <c r="RRQ18"/>
      <c r="RRR18"/>
      <c r="RRS18"/>
      <c r="RRT18"/>
      <c r="RRU18"/>
      <c r="RRV18"/>
      <c r="RRW18"/>
      <c r="RRX18"/>
      <c r="RRY18"/>
      <c r="RRZ18"/>
      <c r="RSA18"/>
      <c r="RSB18"/>
      <c r="RSC18"/>
      <c r="RSD18"/>
      <c r="RSE18"/>
      <c r="RSF18"/>
      <c r="RSG18"/>
      <c r="RSH18"/>
      <c r="RSI18"/>
      <c r="RSJ18"/>
      <c r="RSK18"/>
      <c r="RSL18"/>
      <c r="RSM18"/>
      <c r="RSN18"/>
      <c r="RSO18"/>
      <c r="RSP18"/>
      <c r="RSQ18"/>
      <c r="RSR18"/>
      <c r="RSS18"/>
      <c r="RST18"/>
      <c r="RSU18"/>
      <c r="RSV18"/>
      <c r="RSW18"/>
      <c r="RSX18"/>
      <c r="RSY18"/>
      <c r="RSZ18"/>
      <c r="RTA18"/>
      <c r="RTB18"/>
      <c r="RTC18"/>
      <c r="RTD18"/>
      <c r="RTE18"/>
      <c r="RTF18"/>
      <c r="RTG18"/>
      <c r="RTH18"/>
      <c r="RTI18"/>
      <c r="RTJ18"/>
      <c r="RTK18"/>
      <c r="RTL18"/>
      <c r="RTM18"/>
      <c r="RTN18"/>
      <c r="RTO18"/>
      <c r="RTP18"/>
      <c r="RTQ18"/>
      <c r="RTR18"/>
      <c r="RTS18"/>
      <c r="RTT18"/>
      <c r="RTU18"/>
      <c r="RTV18"/>
      <c r="RTW18"/>
      <c r="RTX18"/>
      <c r="RTY18"/>
      <c r="RTZ18"/>
      <c r="RUA18"/>
      <c r="RUB18"/>
      <c r="RUC18"/>
      <c r="RUD18"/>
      <c r="RUE18"/>
      <c r="RUF18"/>
      <c r="RUG18"/>
      <c r="RUH18"/>
      <c r="RUI18"/>
      <c r="RUJ18"/>
      <c r="RUK18"/>
      <c r="RUL18"/>
      <c r="RUM18"/>
      <c r="RUN18"/>
      <c r="RUO18"/>
      <c r="RUP18"/>
      <c r="RUQ18"/>
      <c r="RUR18"/>
      <c r="RUS18"/>
      <c r="RUT18"/>
      <c r="RUU18"/>
      <c r="RUV18"/>
      <c r="RUW18"/>
      <c r="RUX18"/>
      <c r="RUY18"/>
      <c r="RUZ18"/>
      <c r="RVA18"/>
      <c r="RVB18"/>
      <c r="RVC18"/>
      <c r="RVD18"/>
      <c r="RVE18"/>
      <c r="RVF18"/>
      <c r="RVG18"/>
      <c r="RVH18"/>
      <c r="RVI18"/>
      <c r="RVJ18"/>
      <c r="RVK18"/>
      <c r="RVL18"/>
      <c r="RVM18"/>
      <c r="RVN18"/>
      <c r="RVO18"/>
      <c r="RVP18"/>
      <c r="RVQ18"/>
      <c r="RVR18"/>
      <c r="RVS18"/>
      <c r="RVT18"/>
      <c r="RVU18"/>
      <c r="RVV18"/>
      <c r="RVW18"/>
      <c r="RVX18"/>
      <c r="RVY18"/>
      <c r="RVZ18"/>
      <c r="RWA18"/>
      <c r="RWB18"/>
      <c r="RWC18"/>
      <c r="RWD18"/>
      <c r="RWE18"/>
      <c r="RWF18"/>
      <c r="RWG18"/>
      <c r="RWH18"/>
      <c r="RWI18"/>
      <c r="RWJ18"/>
      <c r="RWK18"/>
      <c r="RWL18"/>
      <c r="RWM18"/>
      <c r="RWN18"/>
      <c r="RWO18"/>
      <c r="RWP18"/>
      <c r="RWQ18"/>
      <c r="RWR18"/>
      <c r="RWS18"/>
      <c r="RWT18"/>
      <c r="RWU18"/>
      <c r="RWV18"/>
      <c r="RWW18"/>
      <c r="RWX18"/>
      <c r="RWY18"/>
      <c r="RWZ18"/>
      <c r="RXA18"/>
      <c r="RXB18"/>
      <c r="RXC18"/>
      <c r="RXD18"/>
      <c r="RXE18"/>
      <c r="RXF18"/>
      <c r="RXG18"/>
      <c r="RXH18"/>
      <c r="RXI18"/>
      <c r="RXJ18"/>
      <c r="RXK18"/>
      <c r="RXL18"/>
      <c r="RXM18"/>
      <c r="RXN18"/>
      <c r="RXO18"/>
      <c r="RXP18"/>
      <c r="RXQ18"/>
      <c r="RXR18"/>
      <c r="RXS18"/>
      <c r="RXT18"/>
      <c r="RXU18"/>
      <c r="RXV18"/>
      <c r="RXW18"/>
      <c r="RXX18"/>
      <c r="RXY18"/>
      <c r="RXZ18"/>
      <c r="RYA18"/>
      <c r="RYB18"/>
      <c r="RYC18"/>
      <c r="RYD18"/>
      <c r="RYE18"/>
      <c r="RYF18"/>
      <c r="RYG18"/>
      <c r="RYH18"/>
      <c r="RYI18"/>
      <c r="RYJ18"/>
      <c r="RYK18"/>
      <c r="RYL18"/>
      <c r="RYM18"/>
      <c r="RYN18"/>
      <c r="RYO18"/>
      <c r="RYP18"/>
      <c r="RYQ18"/>
      <c r="RYR18"/>
      <c r="RYS18"/>
      <c r="RYT18"/>
      <c r="RYU18"/>
      <c r="RYV18"/>
      <c r="RYW18"/>
      <c r="RYX18"/>
      <c r="RYY18"/>
      <c r="RYZ18"/>
      <c r="RZA18"/>
      <c r="RZB18"/>
      <c r="RZC18"/>
      <c r="RZD18"/>
      <c r="RZE18"/>
      <c r="RZF18"/>
      <c r="RZG18"/>
      <c r="RZH18"/>
      <c r="RZI18"/>
      <c r="RZJ18"/>
      <c r="RZK18"/>
      <c r="RZL18"/>
      <c r="RZM18"/>
      <c r="RZN18"/>
      <c r="RZO18"/>
      <c r="RZP18"/>
      <c r="RZQ18"/>
      <c r="RZR18"/>
      <c r="RZS18"/>
      <c r="RZT18"/>
      <c r="RZU18"/>
      <c r="RZV18"/>
      <c r="RZW18"/>
      <c r="RZX18"/>
      <c r="RZY18"/>
      <c r="RZZ18"/>
      <c r="SAA18"/>
      <c r="SAB18"/>
      <c r="SAC18"/>
      <c r="SAD18"/>
      <c r="SAE18"/>
      <c r="SAF18"/>
      <c r="SAG18"/>
      <c r="SAH18"/>
      <c r="SAI18"/>
      <c r="SAJ18"/>
      <c r="SAK18"/>
      <c r="SAL18"/>
      <c r="SAM18"/>
      <c r="SAN18"/>
      <c r="SAO18"/>
      <c r="SAP18"/>
      <c r="SAQ18"/>
      <c r="SAR18"/>
      <c r="SAS18"/>
      <c r="SAT18"/>
      <c r="SAU18"/>
      <c r="SAV18"/>
      <c r="SAW18"/>
      <c r="SAX18"/>
      <c r="SAY18"/>
      <c r="SAZ18"/>
      <c r="SBA18"/>
      <c r="SBB18"/>
      <c r="SBC18"/>
      <c r="SBD18"/>
      <c r="SBE18"/>
      <c r="SBF18"/>
      <c r="SBG18"/>
      <c r="SBH18"/>
      <c r="SBI18"/>
      <c r="SBJ18"/>
      <c r="SBK18"/>
      <c r="SBL18"/>
      <c r="SBM18"/>
      <c r="SBN18"/>
      <c r="SBO18"/>
      <c r="SBP18"/>
      <c r="SBQ18"/>
      <c r="SBR18"/>
      <c r="SBS18"/>
      <c r="SBT18"/>
      <c r="SBU18"/>
      <c r="SBV18"/>
      <c r="SBW18"/>
      <c r="SBX18"/>
      <c r="SBY18"/>
      <c r="SBZ18"/>
      <c r="SCA18"/>
      <c r="SCB18"/>
      <c r="SCC18"/>
      <c r="SCD18"/>
      <c r="SCE18"/>
      <c r="SCF18"/>
      <c r="SCG18"/>
      <c r="SCH18"/>
      <c r="SCI18"/>
      <c r="SCJ18"/>
      <c r="SCK18"/>
      <c r="SCL18"/>
      <c r="SCM18"/>
      <c r="SCN18"/>
      <c r="SCO18"/>
      <c r="SCP18"/>
      <c r="SCQ18"/>
      <c r="SCR18"/>
      <c r="SCS18"/>
      <c r="SCT18"/>
      <c r="SCU18"/>
      <c r="SCV18"/>
      <c r="SCW18"/>
      <c r="SCX18"/>
      <c r="SCY18"/>
      <c r="SCZ18"/>
      <c r="SDA18"/>
      <c r="SDB18"/>
      <c r="SDC18"/>
      <c r="SDD18"/>
      <c r="SDE18"/>
      <c r="SDF18"/>
      <c r="SDG18"/>
      <c r="SDH18"/>
      <c r="SDI18"/>
      <c r="SDJ18"/>
      <c r="SDK18"/>
      <c r="SDL18"/>
      <c r="SDM18"/>
      <c r="SDN18"/>
      <c r="SDO18"/>
      <c r="SDP18"/>
      <c r="SDQ18"/>
      <c r="SDR18"/>
      <c r="SDS18"/>
      <c r="SDT18"/>
      <c r="SDU18"/>
      <c r="SDV18"/>
      <c r="SDW18"/>
      <c r="SDX18"/>
      <c r="SDY18"/>
      <c r="SDZ18"/>
      <c r="SEA18"/>
      <c r="SEB18"/>
      <c r="SEC18"/>
      <c r="SED18"/>
      <c r="SEE18"/>
      <c r="SEF18"/>
      <c r="SEG18"/>
      <c r="SEH18"/>
      <c r="SEI18"/>
      <c r="SEJ18"/>
      <c r="SEK18"/>
      <c r="SEL18"/>
      <c r="SEM18"/>
      <c r="SEN18"/>
      <c r="SEO18"/>
      <c r="SEP18"/>
      <c r="SEQ18"/>
      <c r="SER18"/>
      <c r="SES18"/>
      <c r="SET18"/>
      <c r="SEU18"/>
      <c r="SEV18"/>
      <c r="SEW18"/>
      <c r="SEX18"/>
      <c r="SEY18"/>
      <c r="SEZ18"/>
      <c r="SFA18"/>
      <c r="SFB18"/>
      <c r="SFC18"/>
      <c r="SFD18"/>
      <c r="SFE18"/>
      <c r="SFF18"/>
      <c r="SFG18"/>
      <c r="SFH18"/>
      <c r="SFI18"/>
      <c r="SFJ18"/>
      <c r="SFK18"/>
      <c r="SFL18"/>
      <c r="SFM18"/>
      <c r="SFN18"/>
      <c r="SFO18"/>
      <c r="SFP18"/>
      <c r="SFQ18"/>
      <c r="SFR18"/>
      <c r="SFS18"/>
      <c r="SFT18"/>
      <c r="SFU18"/>
      <c r="SFV18"/>
      <c r="SFW18"/>
      <c r="SFX18"/>
      <c r="SFY18"/>
      <c r="SFZ18"/>
      <c r="SGA18"/>
      <c r="SGB18"/>
      <c r="SGC18"/>
      <c r="SGD18"/>
      <c r="SGE18"/>
      <c r="SGF18"/>
      <c r="SGG18"/>
      <c r="SGH18"/>
      <c r="SGI18"/>
      <c r="SGJ18"/>
      <c r="SGK18"/>
      <c r="SGL18"/>
      <c r="SGM18"/>
      <c r="SGN18"/>
      <c r="SGO18"/>
      <c r="SGP18"/>
      <c r="SGQ18"/>
      <c r="SGR18"/>
      <c r="SGS18"/>
      <c r="SGT18"/>
      <c r="SGU18"/>
      <c r="SGV18"/>
      <c r="SGW18"/>
      <c r="SGX18"/>
      <c r="SGY18"/>
      <c r="SGZ18"/>
      <c r="SHA18"/>
      <c r="SHB18"/>
      <c r="SHC18"/>
      <c r="SHD18"/>
      <c r="SHE18"/>
      <c r="SHF18"/>
      <c r="SHG18"/>
      <c r="SHH18"/>
      <c r="SHI18"/>
      <c r="SHJ18"/>
      <c r="SHK18"/>
      <c r="SHL18"/>
      <c r="SHM18"/>
      <c r="SHN18"/>
      <c r="SHO18"/>
      <c r="SHP18"/>
      <c r="SHQ18"/>
      <c r="SHR18"/>
      <c r="SHS18"/>
      <c r="SHT18"/>
      <c r="SHU18"/>
      <c r="SHV18"/>
      <c r="SHW18"/>
      <c r="SHX18"/>
      <c r="SHY18"/>
      <c r="SHZ18"/>
      <c r="SIA18"/>
      <c r="SIB18"/>
      <c r="SIC18"/>
      <c r="SID18"/>
      <c r="SIE18"/>
      <c r="SIF18"/>
      <c r="SIG18"/>
      <c r="SIH18"/>
      <c r="SII18"/>
      <c r="SIJ18"/>
      <c r="SIK18"/>
      <c r="SIL18"/>
      <c r="SIM18"/>
      <c r="SIN18"/>
      <c r="SIO18"/>
      <c r="SIP18"/>
      <c r="SIQ18"/>
      <c r="SIR18"/>
      <c r="SIS18"/>
      <c r="SIT18"/>
      <c r="SIU18"/>
      <c r="SIV18"/>
      <c r="SIW18"/>
      <c r="SIX18"/>
      <c r="SIY18"/>
      <c r="SIZ18"/>
      <c r="SJA18"/>
      <c r="SJB18"/>
      <c r="SJC18"/>
      <c r="SJD18"/>
      <c r="SJE18"/>
      <c r="SJF18"/>
      <c r="SJG18"/>
      <c r="SJH18"/>
      <c r="SJI18"/>
      <c r="SJJ18"/>
      <c r="SJK18"/>
      <c r="SJL18"/>
      <c r="SJM18"/>
      <c r="SJN18"/>
      <c r="SJO18"/>
      <c r="SJP18"/>
      <c r="SJQ18"/>
      <c r="SJR18"/>
      <c r="SJS18"/>
      <c r="SJT18"/>
      <c r="SJU18"/>
      <c r="SJV18"/>
      <c r="SJW18"/>
      <c r="SJX18"/>
      <c r="SJY18"/>
      <c r="SJZ18"/>
      <c r="SKA18"/>
      <c r="SKB18"/>
      <c r="SKC18"/>
      <c r="SKD18"/>
      <c r="SKE18"/>
      <c r="SKF18"/>
      <c r="SKG18"/>
      <c r="SKH18"/>
      <c r="SKI18"/>
      <c r="SKJ18"/>
      <c r="SKK18"/>
      <c r="SKL18"/>
      <c r="SKM18"/>
      <c r="SKN18"/>
      <c r="SKO18"/>
      <c r="SKP18"/>
      <c r="SKQ18"/>
      <c r="SKR18"/>
      <c r="SKS18"/>
      <c r="SKT18"/>
      <c r="SKU18"/>
      <c r="SKV18"/>
      <c r="SKW18"/>
      <c r="SKX18"/>
      <c r="SKY18"/>
      <c r="SKZ18"/>
      <c r="SLA18"/>
      <c r="SLB18"/>
      <c r="SLC18"/>
      <c r="SLD18"/>
      <c r="SLE18"/>
      <c r="SLF18"/>
      <c r="SLG18"/>
      <c r="SLH18"/>
      <c r="SLI18"/>
      <c r="SLJ18"/>
      <c r="SLK18"/>
      <c r="SLL18"/>
      <c r="SLM18"/>
      <c r="SLN18"/>
      <c r="SLO18"/>
      <c r="SLP18"/>
      <c r="SLQ18"/>
      <c r="SLR18"/>
      <c r="SLS18"/>
      <c r="SLT18"/>
      <c r="SLU18"/>
      <c r="SLV18"/>
      <c r="SLW18"/>
      <c r="SLX18"/>
      <c r="SLY18"/>
      <c r="SLZ18"/>
      <c r="SMA18"/>
      <c r="SMB18"/>
      <c r="SMC18"/>
      <c r="SMD18"/>
      <c r="SME18"/>
      <c r="SMF18"/>
      <c r="SMG18"/>
      <c r="SMH18"/>
      <c r="SMI18"/>
      <c r="SMJ18"/>
      <c r="SMK18"/>
      <c r="SML18"/>
      <c r="SMM18"/>
      <c r="SMN18"/>
      <c r="SMO18"/>
      <c r="SMP18"/>
      <c r="SMQ18"/>
      <c r="SMR18"/>
      <c r="SMS18"/>
      <c r="SMT18"/>
      <c r="SMU18"/>
      <c r="SMV18"/>
      <c r="SMW18"/>
      <c r="SMX18"/>
      <c r="SMY18"/>
      <c r="SMZ18"/>
      <c r="SNA18"/>
      <c r="SNB18"/>
      <c r="SNC18"/>
      <c r="SND18"/>
      <c r="SNE18"/>
      <c r="SNF18"/>
      <c r="SNG18"/>
      <c r="SNH18"/>
      <c r="SNI18"/>
      <c r="SNJ18"/>
      <c r="SNK18"/>
      <c r="SNL18"/>
      <c r="SNM18"/>
      <c r="SNN18"/>
      <c r="SNO18"/>
      <c r="SNP18"/>
      <c r="SNQ18"/>
      <c r="SNR18"/>
      <c r="SNS18"/>
      <c r="SNT18"/>
      <c r="SNU18"/>
      <c r="SNV18"/>
      <c r="SNW18"/>
      <c r="SNX18"/>
      <c r="SNY18"/>
      <c r="SNZ18"/>
      <c r="SOA18"/>
      <c r="SOB18"/>
      <c r="SOC18"/>
      <c r="SOD18"/>
      <c r="SOE18"/>
      <c r="SOF18"/>
      <c r="SOG18"/>
      <c r="SOH18"/>
      <c r="SOI18"/>
      <c r="SOJ18"/>
      <c r="SOK18"/>
      <c r="SOL18"/>
      <c r="SOM18"/>
      <c r="SON18"/>
      <c r="SOO18"/>
      <c r="SOP18"/>
      <c r="SOQ18"/>
      <c r="SOR18"/>
      <c r="SOS18"/>
      <c r="SOT18"/>
      <c r="SOU18"/>
      <c r="SOV18"/>
      <c r="SOW18"/>
      <c r="SOX18"/>
      <c r="SOY18"/>
      <c r="SOZ18"/>
      <c r="SPA18"/>
      <c r="SPB18"/>
      <c r="SPC18"/>
      <c r="SPD18"/>
      <c r="SPE18"/>
      <c r="SPF18"/>
      <c r="SPG18"/>
      <c r="SPH18"/>
      <c r="SPI18"/>
      <c r="SPJ18"/>
      <c r="SPK18"/>
      <c r="SPL18"/>
      <c r="SPM18"/>
      <c r="SPN18"/>
      <c r="SPO18"/>
      <c r="SPP18"/>
      <c r="SPQ18"/>
      <c r="SPR18"/>
      <c r="SPS18"/>
      <c r="SPT18"/>
      <c r="SPU18"/>
      <c r="SPV18"/>
      <c r="SPW18"/>
      <c r="SPX18"/>
      <c r="SPY18"/>
      <c r="SPZ18"/>
      <c r="SQA18"/>
      <c r="SQB18"/>
      <c r="SQC18"/>
      <c r="SQD18"/>
      <c r="SQE18"/>
      <c r="SQF18"/>
      <c r="SQG18"/>
      <c r="SQH18"/>
      <c r="SQI18"/>
      <c r="SQJ18"/>
      <c r="SQK18"/>
      <c r="SQL18"/>
      <c r="SQM18"/>
      <c r="SQN18"/>
      <c r="SQO18"/>
      <c r="SQP18"/>
      <c r="SQQ18"/>
      <c r="SQR18"/>
      <c r="SQS18"/>
      <c r="SQT18"/>
      <c r="SQU18"/>
      <c r="SQV18"/>
      <c r="SQW18"/>
      <c r="SQX18"/>
      <c r="SQY18"/>
      <c r="SQZ18"/>
      <c r="SRA18"/>
      <c r="SRB18"/>
      <c r="SRC18"/>
      <c r="SRD18"/>
      <c r="SRE18"/>
      <c r="SRF18"/>
      <c r="SRG18"/>
      <c r="SRH18"/>
      <c r="SRI18"/>
      <c r="SRJ18"/>
      <c r="SRK18"/>
      <c r="SRL18"/>
      <c r="SRM18"/>
      <c r="SRN18"/>
      <c r="SRO18"/>
      <c r="SRP18"/>
      <c r="SRQ18"/>
      <c r="SRR18"/>
      <c r="SRS18"/>
      <c r="SRT18"/>
      <c r="SRU18"/>
      <c r="SRV18"/>
      <c r="SRW18"/>
      <c r="SRX18"/>
      <c r="SRY18"/>
      <c r="SRZ18"/>
      <c r="SSA18"/>
      <c r="SSB18"/>
      <c r="SSC18"/>
      <c r="SSD18"/>
      <c r="SSE18"/>
      <c r="SSF18"/>
      <c r="SSG18"/>
      <c r="SSH18"/>
      <c r="SSI18"/>
      <c r="SSJ18"/>
      <c r="SSK18"/>
      <c r="SSL18"/>
      <c r="SSM18"/>
      <c r="SSN18"/>
      <c r="SSO18"/>
      <c r="SSP18"/>
      <c r="SSQ18"/>
      <c r="SSR18"/>
      <c r="SSS18"/>
      <c r="SST18"/>
      <c r="SSU18"/>
      <c r="SSV18"/>
      <c r="SSW18"/>
      <c r="SSX18"/>
      <c r="SSY18"/>
      <c r="SSZ18"/>
      <c r="STA18"/>
      <c r="STB18"/>
      <c r="STC18"/>
      <c r="STD18"/>
      <c r="STE18"/>
      <c r="STF18"/>
      <c r="STG18"/>
      <c r="STH18"/>
      <c r="STI18"/>
      <c r="STJ18"/>
      <c r="STK18"/>
      <c r="STL18"/>
      <c r="STM18"/>
      <c r="STN18"/>
      <c r="STO18"/>
      <c r="STP18"/>
      <c r="STQ18"/>
      <c r="STR18"/>
      <c r="STS18"/>
      <c r="STT18"/>
      <c r="STU18"/>
      <c r="STV18"/>
      <c r="STW18"/>
      <c r="STX18"/>
      <c r="STY18"/>
      <c r="STZ18"/>
      <c r="SUA18"/>
      <c r="SUB18"/>
      <c r="SUC18"/>
      <c r="SUD18"/>
      <c r="SUE18"/>
      <c r="SUF18"/>
      <c r="SUG18"/>
      <c r="SUH18"/>
      <c r="SUI18"/>
      <c r="SUJ18"/>
      <c r="SUK18"/>
      <c r="SUL18"/>
      <c r="SUM18"/>
      <c r="SUN18"/>
      <c r="SUO18"/>
      <c r="SUP18"/>
      <c r="SUQ18"/>
      <c r="SUR18"/>
      <c r="SUS18"/>
      <c r="SUT18"/>
      <c r="SUU18"/>
      <c r="SUV18"/>
      <c r="SUW18"/>
      <c r="SUX18"/>
      <c r="SUY18"/>
      <c r="SUZ18"/>
      <c r="SVA18"/>
      <c r="SVB18"/>
      <c r="SVC18"/>
      <c r="SVD18"/>
      <c r="SVE18"/>
      <c r="SVF18"/>
      <c r="SVG18"/>
      <c r="SVH18"/>
      <c r="SVI18"/>
      <c r="SVJ18"/>
      <c r="SVK18"/>
      <c r="SVL18"/>
      <c r="SVM18"/>
      <c r="SVN18"/>
      <c r="SVO18"/>
      <c r="SVP18"/>
      <c r="SVQ18"/>
      <c r="SVR18"/>
      <c r="SVS18"/>
      <c r="SVT18"/>
      <c r="SVU18"/>
      <c r="SVV18"/>
      <c r="SVW18"/>
      <c r="SVX18"/>
      <c r="SVY18"/>
      <c r="SVZ18"/>
      <c r="SWA18"/>
      <c r="SWB18"/>
      <c r="SWC18"/>
      <c r="SWD18"/>
      <c r="SWE18"/>
      <c r="SWF18"/>
      <c r="SWG18"/>
      <c r="SWH18"/>
      <c r="SWI18"/>
      <c r="SWJ18"/>
      <c r="SWK18"/>
      <c r="SWL18"/>
      <c r="SWM18"/>
      <c r="SWN18"/>
      <c r="SWO18"/>
      <c r="SWP18"/>
      <c r="SWQ18"/>
      <c r="SWR18"/>
      <c r="SWS18"/>
      <c r="SWT18"/>
      <c r="SWU18"/>
      <c r="SWV18"/>
      <c r="SWW18"/>
      <c r="SWX18"/>
      <c r="SWY18"/>
      <c r="SWZ18"/>
      <c r="SXA18"/>
      <c r="SXB18"/>
      <c r="SXC18"/>
      <c r="SXD18"/>
      <c r="SXE18"/>
      <c r="SXF18"/>
      <c r="SXG18"/>
      <c r="SXH18"/>
      <c r="SXI18"/>
      <c r="SXJ18"/>
      <c r="SXK18"/>
      <c r="SXL18"/>
      <c r="SXM18"/>
      <c r="SXN18"/>
      <c r="SXO18"/>
      <c r="SXP18"/>
      <c r="SXQ18"/>
      <c r="SXR18"/>
      <c r="SXS18"/>
      <c r="SXT18"/>
      <c r="SXU18"/>
      <c r="SXV18"/>
      <c r="SXW18"/>
      <c r="SXX18"/>
      <c r="SXY18"/>
      <c r="SXZ18"/>
      <c r="SYA18"/>
      <c r="SYB18"/>
      <c r="SYC18"/>
      <c r="SYD18"/>
      <c r="SYE18"/>
      <c r="SYF18"/>
      <c r="SYG18"/>
      <c r="SYH18"/>
      <c r="SYI18"/>
      <c r="SYJ18"/>
      <c r="SYK18"/>
      <c r="SYL18"/>
      <c r="SYM18"/>
      <c r="SYN18"/>
      <c r="SYO18"/>
      <c r="SYP18"/>
      <c r="SYQ18"/>
      <c r="SYR18"/>
      <c r="SYS18"/>
      <c r="SYT18"/>
      <c r="SYU18"/>
      <c r="SYV18"/>
      <c r="SYW18"/>
      <c r="SYX18"/>
      <c r="SYY18"/>
      <c r="SYZ18"/>
      <c r="SZA18"/>
      <c r="SZB18"/>
      <c r="SZC18"/>
      <c r="SZD18"/>
      <c r="SZE18"/>
      <c r="SZF18"/>
      <c r="SZG18"/>
      <c r="SZH18"/>
      <c r="SZI18"/>
      <c r="SZJ18"/>
      <c r="SZK18"/>
      <c r="SZL18"/>
      <c r="SZM18"/>
      <c r="SZN18"/>
      <c r="SZO18"/>
      <c r="SZP18"/>
      <c r="SZQ18"/>
      <c r="SZR18"/>
      <c r="SZS18"/>
      <c r="SZT18"/>
      <c r="SZU18"/>
      <c r="SZV18"/>
      <c r="SZW18"/>
      <c r="SZX18"/>
      <c r="SZY18"/>
      <c r="SZZ18"/>
      <c r="TAA18"/>
      <c r="TAB18"/>
      <c r="TAC18"/>
      <c r="TAD18"/>
      <c r="TAE18"/>
      <c r="TAF18"/>
      <c r="TAG18"/>
      <c r="TAH18"/>
      <c r="TAI18"/>
      <c r="TAJ18"/>
      <c r="TAK18"/>
      <c r="TAL18"/>
      <c r="TAM18"/>
      <c r="TAN18"/>
      <c r="TAO18"/>
      <c r="TAP18"/>
      <c r="TAQ18"/>
      <c r="TAR18"/>
      <c r="TAS18"/>
      <c r="TAT18"/>
      <c r="TAU18"/>
      <c r="TAV18"/>
      <c r="TAW18"/>
      <c r="TAX18"/>
      <c r="TAY18"/>
      <c r="TAZ18"/>
      <c r="TBA18"/>
      <c r="TBB18"/>
      <c r="TBC18"/>
      <c r="TBD18"/>
      <c r="TBE18"/>
      <c r="TBF18"/>
      <c r="TBG18"/>
      <c r="TBH18"/>
      <c r="TBI18"/>
      <c r="TBJ18"/>
      <c r="TBK18"/>
      <c r="TBL18"/>
      <c r="TBM18"/>
      <c r="TBN18"/>
      <c r="TBO18"/>
      <c r="TBP18"/>
      <c r="TBQ18"/>
      <c r="TBR18"/>
      <c r="TBS18"/>
      <c r="TBT18"/>
      <c r="TBU18"/>
      <c r="TBV18"/>
      <c r="TBW18"/>
      <c r="TBX18"/>
      <c r="TBY18"/>
      <c r="TBZ18"/>
      <c r="TCA18"/>
      <c r="TCB18"/>
      <c r="TCC18"/>
      <c r="TCD18"/>
      <c r="TCE18"/>
      <c r="TCF18"/>
      <c r="TCG18"/>
      <c r="TCH18"/>
      <c r="TCI18"/>
      <c r="TCJ18"/>
      <c r="TCK18"/>
      <c r="TCL18"/>
      <c r="TCM18"/>
      <c r="TCN18"/>
      <c r="TCO18"/>
      <c r="TCP18"/>
      <c r="TCQ18"/>
      <c r="TCR18"/>
      <c r="TCS18"/>
      <c r="TCT18"/>
      <c r="TCU18"/>
      <c r="TCV18"/>
      <c r="TCW18"/>
      <c r="TCX18"/>
      <c r="TCY18"/>
      <c r="TCZ18"/>
      <c r="TDA18"/>
      <c r="TDB18"/>
      <c r="TDC18"/>
      <c r="TDD18"/>
      <c r="TDE18"/>
      <c r="TDF18"/>
      <c r="TDG18"/>
      <c r="TDH18"/>
      <c r="TDI18"/>
      <c r="TDJ18"/>
      <c r="TDK18"/>
      <c r="TDL18"/>
      <c r="TDM18"/>
      <c r="TDN18"/>
      <c r="TDO18"/>
      <c r="TDP18"/>
      <c r="TDQ18"/>
      <c r="TDR18"/>
      <c r="TDS18"/>
      <c r="TDT18"/>
      <c r="TDU18"/>
      <c r="TDV18"/>
      <c r="TDW18"/>
      <c r="TDX18"/>
      <c r="TDY18"/>
      <c r="TDZ18"/>
      <c r="TEA18"/>
      <c r="TEB18"/>
      <c r="TEC18"/>
      <c r="TED18"/>
      <c r="TEE18"/>
      <c r="TEF18"/>
      <c r="TEG18"/>
      <c r="TEH18"/>
      <c r="TEI18"/>
      <c r="TEJ18"/>
      <c r="TEK18"/>
      <c r="TEL18"/>
      <c r="TEM18"/>
      <c r="TEN18"/>
      <c r="TEO18"/>
      <c r="TEP18"/>
      <c r="TEQ18"/>
      <c r="TER18"/>
      <c r="TES18"/>
      <c r="TET18"/>
      <c r="TEU18"/>
      <c r="TEV18"/>
      <c r="TEW18"/>
      <c r="TEX18"/>
      <c r="TEY18"/>
      <c r="TEZ18"/>
      <c r="TFA18"/>
      <c r="TFB18"/>
      <c r="TFC18"/>
      <c r="TFD18"/>
      <c r="TFE18"/>
      <c r="TFF18"/>
      <c r="TFG18"/>
      <c r="TFH18"/>
      <c r="TFI18"/>
      <c r="TFJ18"/>
      <c r="TFK18"/>
      <c r="TFL18"/>
      <c r="TFM18"/>
      <c r="TFN18"/>
      <c r="TFO18"/>
      <c r="TFP18"/>
      <c r="TFQ18"/>
      <c r="TFR18"/>
      <c r="TFS18"/>
      <c r="TFT18"/>
      <c r="TFU18"/>
      <c r="TFV18"/>
      <c r="TFW18"/>
      <c r="TFX18"/>
      <c r="TFY18"/>
      <c r="TFZ18"/>
      <c r="TGA18"/>
      <c r="TGB18"/>
      <c r="TGC18"/>
      <c r="TGD18"/>
      <c r="TGE18"/>
      <c r="TGF18"/>
      <c r="TGG18"/>
      <c r="TGH18"/>
      <c r="TGI18"/>
      <c r="TGJ18"/>
      <c r="TGK18"/>
      <c r="TGL18"/>
      <c r="TGM18"/>
      <c r="TGN18"/>
      <c r="TGO18"/>
      <c r="TGP18"/>
      <c r="TGQ18"/>
      <c r="TGR18"/>
      <c r="TGS18"/>
      <c r="TGT18"/>
      <c r="TGU18"/>
      <c r="TGV18"/>
      <c r="TGW18"/>
      <c r="TGX18"/>
      <c r="TGY18"/>
      <c r="TGZ18"/>
      <c r="THA18"/>
      <c r="THB18"/>
      <c r="THC18"/>
      <c r="THD18"/>
      <c r="THE18"/>
      <c r="THF18"/>
      <c r="THG18"/>
      <c r="THH18"/>
      <c r="THI18"/>
      <c r="THJ18"/>
      <c r="THK18"/>
      <c r="THL18"/>
      <c r="THM18"/>
      <c r="THN18"/>
      <c r="THO18"/>
      <c r="THP18"/>
      <c r="THQ18"/>
      <c r="THR18"/>
      <c r="THS18"/>
      <c r="THT18"/>
      <c r="THU18"/>
      <c r="THV18"/>
      <c r="THW18"/>
      <c r="THX18"/>
      <c r="THY18"/>
      <c r="THZ18"/>
      <c r="TIA18"/>
      <c r="TIB18"/>
      <c r="TIC18"/>
      <c r="TID18"/>
      <c r="TIE18"/>
      <c r="TIF18"/>
      <c r="TIG18"/>
      <c r="TIH18"/>
      <c r="TII18"/>
      <c r="TIJ18"/>
      <c r="TIK18"/>
      <c r="TIL18"/>
      <c r="TIM18"/>
      <c r="TIN18"/>
      <c r="TIO18"/>
      <c r="TIP18"/>
      <c r="TIQ18"/>
      <c r="TIR18"/>
      <c r="TIS18"/>
      <c r="TIT18"/>
      <c r="TIU18"/>
      <c r="TIV18"/>
      <c r="TIW18"/>
      <c r="TIX18"/>
      <c r="TIY18"/>
      <c r="TIZ18"/>
      <c r="TJA18"/>
      <c r="TJB18"/>
      <c r="TJC18"/>
      <c r="TJD18"/>
      <c r="TJE18"/>
      <c r="TJF18"/>
      <c r="TJG18"/>
      <c r="TJH18"/>
      <c r="TJI18"/>
      <c r="TJJ18"/>
      <c r="TJK18"/>
      <c r="TJL18"/>
      <c r="TJM18"/>
      <c r="TJN18"/>
      <c r="TJO18"/>
      <c r="TJP18"/>
      <c r="TJQ18"/>
      <c r="TJR18"/>
      <c r="TJS18"/>
      <c r="TJT18"/>
      <c r="TJU18"/>
      <c r="TJV18"/>
      <c r="TJW18"/>
      <c r="TJX18"/>
      <c r="TJY18"/>
      <c r="TJZ18"/>
      <c r="TKA18"/>
      <c r="TKB18"/>
      <c r="TKC18"/>
      <c r="TKD18"/>
      <c r="TKE18"/>
      <c r="TKF18"/>
      <c r="TKG18"/>
      <c r="TKH18"/>
      <c r="TKI18"/>
      <c r="TKJ18"/>
      <c r="TKK18"/>
      <c r="TKL18"/>
      <c r="TKM18"/>
      <c r="TKN18"/>
      <c r="TKO18"/>
      <c r="TKP18"/>
      <c r="TKQ18"/>
      <c r="TKR18"/>
      <c r="TKS18"/>
      <c r="TKT18"/>
      <c r="TKU18"/>
      <c r="TKV18"/>
      <c r="TKW18"/>
      <c r="TKX18"/>
      <c r="TKY18"/>
      <c r="TKZ18"/>
      <c r="TLA18"/>
      <c r="TLB18"/>
      <c r="TLC18"/>
      <c r="TLD18"/>
      <c r="TLE18"/>
      <c r="TLF18"/>
      <c r="TLG18"/>
      <c r="TLH18"/>
      <c r="TLI18"/>
      <c r="TLJ18"/>
      <c r="TLK18"/>
      <c r="TLL18"/>
      <c r="TLM18"/>
      <c r="TLN18"/>
      <c r="TLO18"/>
      <c r="TLP18"/>
      <c r="TLQ18"/>
      <c r="TLR18"/>
      <c r="TLS18"/>
      <c r="TLT18"/>
      <c r="TLU18"/>
      <c r="TLV18"/>
      <c r="TLW18"/>
      <c r="TLX18"/>
      <c r="TLY18"/>
      <c r="TLZ18"/>
      <c r="TMA18"/>
      <c r="TMB18"/>
      <c r="TMC18"/>
      <c r="TMD18"/>
      <c r="TME18"/>
      <c r="TMF18"/>
      <c r="TMG18"/>
      <c r="TMH18"/>
      <c r="TMI18"/>
      <c r="TMJ18"/>
      <c r="TMK18"/>
      <c r="TML18"/>
      <c r="TMM18"/>
      <c r="TMN18"/>
      <c r="TMO18"/>
      <c r="TMP18"/>
      <c r="TMQ18"/>
      <c r="TMR18"/>
      <c r="TMS18"/>
      <c r="TMT18"/>
      <c r="TMU18"/>
      <c r="TMV18"/>
      <c r="TMW18"/>
      <c r="TMX18"/>
      <c r="TMY18"/>
      <c r="TMZ18"/>
      <c r="TNA18"/>
      <c r="TNB18"/>
      <c r="TNC18"/>
      <c r="TND18"/>
      <c r="TNE18"/>
      <c r="TNF18"/>
      <c r="TNG18"/>
      <c r="TNH18"/>
      <c r="TNI18"/>
      <c r="TNJ18"/>
      <c r="TNK18"/>
      <c r="TNL18"/>
      <c r="TNM18"/>
      <c r="TNN18"/>
      <c r="TNO18"/>
      <c r="TNP18"/>
      <c r="TNQ18"/>
      <c r="TNR18"/>
      <c r="TNS18"/>
      <c r="TNT18"/>
      <c r="TNU18"/>
      <c r="TNV18"/>
      <c r="TNW18"/>
      <c r="TNX18"/>
      <c r="TNY18"/>
      <c r="TNZ18"/>
      <c r="TOA18"/>
      <c r="TOB18"/>
      <c r="TOC18"/>
      <c r="TOD18"/>
      <c r="TOE18"/>
      <c r="TOF18"/>
      <c r="TOG18"/>
      <c r="TOH18"/>
      <c r="TOI18"/>
      <c r="TOJ18"/>
      <c r="TOK18"/>
      <c r="TOL18"/>
      <c r="TOM18"/>
      <c r="TON18"/>
      <c r="TOO18"/>
      <c r="TOP18"/>
      <c r="TOQ18"/>
      <c r="TOR18"/>
      <c r="TOS18"/>
      <c r="TOT18"/>
      <c r="TOU18"/>
      <c r="TOV18"/>
      <c r="TOW18"/>
      <c r="TOX18"/>
      <c r="TOY18"/>
      <c r="TOZ18"/>
      <c r="TPA18"/>
      <c r="TPB18"/>
      <c r="TPC18"/>
      <c r="TPD18"/>
      <c r="TPE18"/>
      <c r="TPF18"/>
      <c r="TPG18"/>
      <c r="TPH18"/>
      <c r="TPI18"/>
      <c r="TPJ18"/>
      <c r="TPK18"/>
      <c r="TPL18"/>
      <c r="TPM18"/>
      <c r="TPN18"/>
      <c r="TPO18"/>
      <c r="TPP18"/>
      <c r="TPQ18"/>
      <c r="TPR18"/>
      <c r="TPS18"/>
      <c r="TPT18"/>
      <c r="TPU18"/>
      <c r="TPV18"/>
      <c r="TPW18"/>
      <c r="TPX18"/>
      <c r="TPY18"/>
      <c r="TPZ18"/>
      <c r="TQA18"/>
      <c r="TQB18"/>
      <c r="TQC18"/>
      <c r="TQD18"/>
      <c r="TQE18"/>
      <c r="TQF18"/>
      <c r="TQG18"/>
      <c r="TQH18"/>
      <c r="TQI18"/>
      <c r="TQJ18"/>
      <c r="TQK18"/>
      <c r="TQL18"/>
      <c r="TQM18"/>
      <c r="TQN18"/>
      <c r="TQO18"/>
      <c r="TQP18"/>
      <c r="TQQ18"/>
      <c r="TQR18"/>
      <c r="TQS18"/>
      <c r="TQT18"/>
      <c r="TQU18"/>
      <c r="TQV18"/>
      <c r="TQW18"/>
      <c r="TQX18"/>
      <c r="TQY18"/>
      <c r="TQZ18"/>
      <c r="TRA18"/>
      <c r="TRB18"/>
      <c r="TRC18"/>
      <c r="TRD18"/>
      <c r="TRE18"/>
      <c r="TRF18"/>
      <c r="TRG18"/>
      <c r="TRH18"/>
      <c r="TRI18"/>
      <c r="TRJ18"/>
      <c r="TRK18"/>
      <c r="TRL18"/>
      <c r="TRM18"/>
      <c r="TRN18"/>
      <c r="TRO18"/>
      <c r="TRP18"/>
      <c r="TRQ18"/>
      <c r="TRR18"/>
      <c r="TRS18"/>
      <c r="TRT18"/>
      <c r="TRU18"/>
      <c r="TRV18"/>
      <c r="TRW18"/>
      <c r="TRX18"/>
      <c r="TRY18"/>
      <c r="TRZ18"/>
      <c r="TSA18"/>
      <c r="TSB18"/>
      <c r="TSC18"/>
      <c r="TSD18"/>
      <c r="TSE18"/>
      <c r="TSF18"/>
      <c r="TSG18"/>
      <c r="TSH18"/>
      <c r="TSI18"/>
      <c r="TSJ18"/>
      <c r="TSK18"/>
      <c r="TSL18"/>
      <c r="TSM18"/>
      <c r="TSN18"/>
      <c r="TSO18"/>
      <c r="TSP18"/>
      <c r="TSQ18"/>
      <c r="TSR18"/>
      <c r="TSS18"/>
      <c r="TST18"/>
      <c r="TSU18"/>
      <c r="TSV18"/>
      <c r="TSW18"/>
      <c r="TSX18"/>
      <c r="TSY18"/>
      <c r="TSZ18"/>
      <c r="TTA18"/>
      <c r="TTB18"/>
      <c r="TTC18"/>
      <c r="TTD18"/>
      <c r="TTE18"/>
      <c r="TTF18"/>
      <c r="TTG18"/>
      <c r="TTH18"/>
      <c r="TTI18"/>
      <c r="TTJ18"/>
      <c r="TTK18"/>
      <c r="TTL18"/>
      <c r="TTM18"/>
      <c r="TTN18"/>
      <c r="TTO18"/>
      <c r="TTP18"/>
      <c r="TTQ18"/>
      <c r="TTR18"/>
      <c r="TTS18"/>
      <c r="TTT18"/>
      <c r="TTU18"/>
      <c r="TTV18"/>
      <c r="TTW18"/>
      <c r="TTX18"/>
      <c r="TTY18"/>
      <c r="TTZ18"/>
      <c r="TUA18"/>
      <c r="TUB18"/>
      <c r="TUC18"/>
      <c r="TUD18"/>
      <c r="TUE18"/>
      <c r="TUF18"/>
      <c r="TUG18"/>
      <c r="TUH18"/>
      <c r="TUI18"/>
      <c r="TUJ18"/>
      <c r="TUK18"/>
      <c r="TUL18"/>
      <c r="TUM18"/>
      <c r="TUN18"/>
      <c r="TUO18"/>
      <c r="TUP18"/>
      <c r="TUQ18"/>
      <c r="TUR18"/>
      <c r="TUS18"/>
      <c r="TUT18"/>
      <c r="TUU18"/>
      <c r="TUV18"/>
      <c r="TUW18"/>
      <c r="TUX18"/>
      <c r="TUY18"/>
      <c r="TUZ18"/>
      <c r="TVA18"/>
      <c r="TVB18"/>
      <c r="TVC18"/>
      <c r="TVD18"/>
      <c r="TVE18"/>
      <c r="TVF18"/>
      <c r="TVG18"/>
      <c r="TVH18"/>
      <c r="TVI18"/>
      <c r="TVJ18"/>
      <c r="TVK18"/>
      <c r="TVL18"/>
      <c r="TVM18"/>
      <c r="TVN18"/>
      <c r="TVO18"/>
      <c r="TVP18"/>
      <c r="TVQ18"/>
      <c r="TVR18"/>
      <c r="TVS18"/>
      <c r="TVT18"/>
      <c r="TVU18"/>
      <c r="TVV18"/>
      <c r="TVW18"/>
      <c r="TVX18"/>
      <c r="TVY18"/>
      <c r="TVZ18"/>
      <c r="TWA18"/>
      <c r="TWB18"/>
      <c r="TWC18"/>
      <c r="TWD18"/>
      <c r="TWE18"/>
      <c r="TWF18"/>
      <c r="TWG18"/>
      <c r="TWH18"/>
      <c r="TWI18"/>
      <c r="TWJ18"/>
      <c r="TWK18"/>
      <c r="TWL18"/>
      <c r="TWM18"/>
      <c r="TWN18"/>
      <c r="TWO18"/>
      <c r="TWP18"/>
      <c r="TWQ18"/>
      <c r="TWR18"/>
      <c r="TWS18"/>
      <c r="TWT18"/>
      <c r="TWU18"/>
      <c r="TWV18"/>
      <c r="TWW18"/>
      <c r="TWX18"/>
      <c r="TWY18"/>
      <c r="TWZ18"/>
      <c r="TXA18"/>
      <c r="TXB18"/>
      <c r="TXC18"/>
      <c r="TXD18"/>
      <c r="TXE18"/>
      <c r="TXF18"/>
      <c r="TXG18"/>
      <c r="TXH18"/>
      <c r="TXI18"/>
      <c r="TXJ18"/>
      <c r="TXK18"/>
      <c r="TXL18"/>
      <c r="TXM18"/>
      <c r="TXN18"/>
      <c r="TXO18"/>
      <c r="TXP18"/>
      <c r="TXQ18"/>
      <c r="TXR18"/>
      <c r="TXS18"/>
      <c r="TXT18"/>
      <c r="TXU18"/>
      <c r="TXV18"/>
      <c r="TXW18"/>
      <c r="TXX18"/>
      <c r="TXY18"/>
      <c r="TXZ18"/>
      <c r="TYA18"/>
      <c r="TYB18"/>
      <c r="TYC18"/>
      <c r="TYD18"/>
      <c r="TYE18"/>
      <c r="TYF18"/>
      <c r="TYG18"/>
      <c r="TYH18"/>
      <c r="TYI18"/>
      <c r="TYJ18"/>
      <c r="TYK18"/>
      <c r="TYL18"/>
      <c r="TYM18"/>
      <c r="TYN18"/>
      <c r="TYO18"/>
      <c r="TYP18"/>
      <c r="TYQ18"/>
      <c r="TYR18"/>
      <c r="TYS18"/>
      <c r="TYT18"/>
      <c r="TYU18"/>
      <c r="TYV18"/>
      <c r="TYW18"/>
      <c r="TYX18"/>
      <c r="TYY18"/>
      <c r="TYZ18"/>
      <c r="TZA18"/>
      <c r="TZB18"/>
      <c r="TZC18"/>
      <c r="TZD18"/>
      <c r="TZE18"/>
      <c r="TZF18"/>
      <c r="TZG18"/>
      <c r="TZH18"/>
      <c r="TZI18"/>
      <c r="TZJ18"/>
      <c r="TZK18"/>
      <c r="TZL18"/>
      <c r="TZM18"/>
      <c r="TZN18"/>
      <c r="TZO18"/>
      <c r="TZP18"/>
      <c r="TZQ18"/>
      <c r="TZR18"/>
      <c r="TZS18"/>
      <c r="TZT18"/>
      <c r="TZU18"/>
      <c r="TZV18"/>
      <c r="TZW18"/>
      <c r="TZX18"/>
      <c r="TZY18"/>
      <c r="TZZ18"/>
      <c r="UAA18"/>
      <c r="UAB18"/>
      <c r="UAC18"/>
      <c r="UAD18"/>
      <c r="UAE18"/>
      <c r="UAF18"/>
      <c r="UAG18"/>
      <c r="UAH18"/>
      <c r="UAI18"/>
      <c r="UAJ18"/>
      <c r="UAK18"/>
      <c r="UAL18"/>
      <c r="UAM18"/>
      <c r="UAN18"/>
      <c r="UAO18"/>
      <c r="UAP18"/>
      <c r="UAQ18"/>
      <c r="UAR18"/>
      <c r="UAS18"/>
      <c r="UAT18"/>
      <c r="UAU18"/>
      <c r="UAV18"/>
      <c r="UAW18"/>
      <c r="UAX18"/>
      <c r="UAY18"/>
      <c r="UAZ18"/>
      <c r="UBA18"/>
      <c r="UBB18"/>
      <c r="UBC18"/>
      <c r="UBD18"/>
      <c r="UBE18"/>
      <c r="UBF18"/>
      <c r="UBG18"/>
      <c r="UBH18"/>
      <c r="UBI18"/>
      <c r="UBJ18"/>
      <c r="UBK18"/>
      <c r="UBL18"/>
      <c r="UBM18"/>
      <c r="UBN18"/>
      <c r="UBO18"/>
      <c r="UBP18"/>
      <c r="UBQ18"/>
      <c r="UBR18"/>
      <c r="UBS18"/>
      <c r="UBT18"/>
      <c r="UBU18"/>
      <c r="UBV18"/>
      <c r="UBW18"/>
      <c r="UBX18"/>
      <c r="UBY18"/>
      <c r="UBZ18"/>
      <c r="UCA18"/>
      <c r="UCB18"/>
      <c r="UCC18"/>
      <c r="UCD18"/>
      <c r="UCE18"/>
      <c r="UCF18"/>
      <c r="UCG18"/>
      <c r="UCH18"/>
      <c r="UCI18"/>
      <c r="UCJ18"/>
      <c r="UCK18"/>
      <c r="UCL18"/>
      <c r="UCM18"/>
      <c r="UCN18"/>
      <c r="UCO18"/>
      <c r="UCP18"/>
      <c r="UCQ18"/>
      <c r="UCR18"/>
      <c r="UCS18"/>
      <c r="UCT18"/>
      <c r="UCU18"/>
      <c r="UCV18"/>
      <c r="UCW18"/>
      <c r="UCX18"/>
      <c r="UCY18"/>
      <c r="UCZ18"/>
      <c r="UDA18"/>
      <c r="UDB18"/>
      <c r="UDC18"/>
      <c r="UDD18"/>
      <c r="UDE18"/>
      <c r="UDF18"/>
      <c r="UDG18"/>
      <c r="UDH18"/>
      <c r="UDI18"/>
      <c r="UDJ18"/>
      <c r="UDK18"/>
      <c r="UDL18"/>
      <c r="UDM18"/>
      <c r="UDN18"/>
      <c r="UDO18"/>
      <c r="UDP18"/>
      <c r="UDQ18"/>
      <c r="UDR18"/>
      <c r="UDS18"/>
      <c r="UDT18"/>
      <c r="UDU18"/>
      <c r="UDV18"/>
      <c r="UDW18"/>
      <c r="UDX18"/>
      <c r="UDY18"/>
      <c r="UDZ18"/>
      <c r="UEA18"/>
      <c r="UEB18"/>
      <c r="UEC18"/>
      <c r="UED18"/>
      <c r="UEE18"/>
      <c r="UEF18"/>
      <c r="UEG18"/>
      <c r="UEH18"/>
      <c r="UEI18"/>
      <c r="UEJ18"/>
      <c r="UEK18"/>
      <c r="UEL18"/>
      <c r="UEM18"/>
      <c r="UEN18"/>
      <c r="UEO18"/>
      <c r="UEP18"/>
      <c r="UEQ18"/>
      <c r="UER18"/>
      <c r="UES18"/>
      <c r="UET18"/>
      <c r="UEU18"/>
      <c r="UEV18"/>
      <c r="UEW18"/>
      <c r="UEX18"/>
      <c r="UEY18"/>
      <c r="UEZ18"/>
      <c r="UFA18"/>
      <c r="UFB18"/>
      <c r="UFC18"/>
      <c r="UFD18"/>
      <c r="UFE18"/>
      <c r="UFF18"/>
      <c r="UFG18"/>
      <c r="UFH18"/>
      <c r="UFI18"/>
      <c r="UFJ18"/>
      <c r="UFK18"/>
      <c r="UFL18"/>
      <c r="UFM18"/>
      <c r="UFN18"/>
      <c r="UFO18"/>
      <c r="UFP18"/>
      <c r="UFQ18"/>
      <c r="UFR18"/>
      <c r="UFS18"/>
      <c r="UFT18"/>
      <c r="UFU18"/>
      <c r="UFV18"/>
      <c r="UFW18"/>
      <c r="UFX18"/>
      <c r="UFY18"/>
      <c r="UFZ18"/>
      <c r="UGA18"/>
      <c r="UGB18"/>
      <c r="UGC18"/>
      <c r="UGD18"/>
      <c r="UGE18"/>
      <c r="UGF18"/>
      <c r="UGG18"/>
      <c r="UGH18"/>
      <c r="UGI18"/>
      <c r="UGJ18"/>
      <c r="UGK18"/>
      <c r="UGL18"/>
      <c r="UGM18"/>
      <c r="UGN18"/>
      <c r="UGO18"/>
      <c r="UGP18"/>
      <c r="UGQ18"/>
      <c r="UGR18"/>
      <c r="UGS18"/>
      <c r="UGT18"/>
      <c r="UGU18"/>
      <c r="UGV18"/>
      <c r="UGW18"/>
      <c r="UGX18"/>
      <c r="UGY18"/>
      <c r="UGZ18"/>
      <c r="UHA18"/>
      <c r="UHB18"/>
      <c r="UHC18"/>
      <c r="UHD18"/>
      <c r="UHE18"/>
      <c r="UHF18"/>
      <c r="UHG18"/>
      <c r="UHH18"/>
      <c r="UHI18"/>
      <c r="UHJ18"/>
      <c r="UHK18"/>
      <c r="UHL18"/>
      <c r="UHM18"/>
      <c r="UHN18"/>
      <c r="UHO18"/>
      <c r="UHP18"/>
      <c r="UHQ18"/>
      <c r="UHR18"/>
      <c r="UHS18"/>
      <c r="UHT18"/>
      <c r="UHU18"/>
      <c r="UHV18"/>
      <c r="UHW18"/>
      <c r="UHX18"/>
      <c r="UHY18"/>
      <c r="UHZ18"/>
      <c r="UIA18"/>
      <c r="UIB18"/>
      <c r="UIC18"/>
      <c r="UID18"/>
      <c r="UIE18"/>
      <c r="UIF18"/>
      <c r="UIG18"/>
      <c r="UIH18"/>
      <c r="UII18"/>
      <c r="UIJ18"/>
      <c r="UIK18"/>
      <c r="UIL18"/>
      <c r="UIM18"/>
      <c r="UIN18"/>
      <c r="UIO18"/>
      <c r="UIP18"/>
      <c r="UIQ18"/>
      <c r="UIR18"/>
      <c r="UIS18"/>
      <c r="UIT18"/>
      <c r="UIU18"/>
      <c r="UIV18"/>
      <c r="UIW18"/>
      <c r="UIX18"/>
      <c r="UIY18"/>
      <c r="UIZ18"/>
      <c r="UJA18"/>
      <c r="UJB18"/>
      <c r="UJC18"/>
      <c r="UJD18"/>
      <c r="UJE18"/>
      <c r="UJF18"/>
      <c r="UJG18"/>
      <c r="UJH18"/>
      <c r="UJI18"/>
      <c r="UJJ18"/>
      <c r="UJK18"/>
      <c r="UJL18"/>
      <c r="UJM18"/>
      <c r="UJN18"/>
      <c r="UJO18"/>
      <c r="UJP18"/>
      <c r="UJQ18"/>
      <c r="UJR18"/>
      <c r="UJS18"/>
      <c r="UJT18"/>
      <c r="UJU18"/>
      <c r="UJV18"/>
      <c r="UJW18"/>
      <c r="UJX18"/>
      <c r="UJY18"/>
      <c r="UJZ18"/>
      <c r="UKA18"/>
      <c r="UKB18"/>
      <c r="UKC18"/>
      <c r="UKD18"/>
      <c r="UKE18"/>
      <c r="UKF18"/>
      <c r="UKG18"/>
      <c r="UKH18"/>
      <c r="UKI18"/>
      <c r="UKJ18"/>
      <c r="UKK18"/>
      <c r="UKL18"/>
      <c r="UKM18"/>
      <c r="UKN18"/>
      <c r="UKO18"/>
      <c r="UKP18"/>
      <c r="UKQ18"/>
      <c r="UKR18"/>
      <c r="UKS18"/>
      <c r="UKT18"/>
      <c r="UKU18"/>
      <c r="UKV18"/>
      <c r="UKW18"/>
      <c r="UKX18"/>
      <c r="UKY18"/>
      <c r="UKZ18"/>
      <c r="ULA18"/>
      <c r="ULB18"/>
      <c r="ULC18"/>
      <c r="ULD18"/>
      <c r="ULE18"/>
      <c r="ULF18"/>
      <c r="ULG18"/>
      <c r="ULH18"/>
      <c r="ULI18"/>
      <c r="ULJ18"/>
      <c r="ULK18"/>
      <c r="ULL18"/>
      <c r="ULM18"/>
      <c r="ULN18"/>
      <c r="ULO18"/>
      <c r="ULP18"/>
      <c r="ULQ18"/>
      <c r="ULR18"/>
      <c r="ULS18"/>
      <c r="ULT18"/>
      <c r="ULU18"/>
      <c r="ULV18"/>
      <c r="ULW18"/>
      <c r="ULX18"/>
      <c r="ULY18"/>
      <c r="ULZ18"/>
      <c r="UMA18"/>
      <c r="UMB18"/>
      <c r="UMC18"/>
      <c r="UMD18"/>
      <c r="UME18"/>
      <c r="UMF18"/>
      <c r="UMG18"/>
      <c r="UMH18"/>
      <c r="UMI18"/>
      <c r="UMJ18"/>
      <c r="UMK18"/>
      <c r="UML18"/>
      <c r="UMM18"/>
      <c r="UMN18"/>
      <c r="UMO18"/>
      <c r="UMP18"/>
      <c r="UMQ18"/>
      <c r="UMR18"/>
      <c r="UMS18"/>
      <c r="UMT18"/>
      <c r="UMU18"/>
      <c r="UMV18"/>
      <c r="UMW18"/>
      <c r="UMX18"/>
      <c r="UMY18"/>
      <c r="UMZ18"/>
      <c r="UNA18"/>
      <c r="UNB18"/>
      <c r="UNC18"/>
      <c r="UND18"/>
      <c r="UNE18"/>
      <c r="UNF18"/>
      <c r="UNG18"/>
      <c r="UNH18"/>
      <c r="UNI18"/>
      <c r="UNJ18"/>
      <c r="UNK18"/>
      <c r="UNL18"/>
      <c r="UNM18"/>
      <c r="UNN18"/>
      <c r="UNO18"/>
      <c r="UNP18"/>
      <c r="UNQ18"/>
      <c r="UNR18"/>
      <c r="UNS18"/>
      <c r="UNT18"/>
      <c r="UNU18"/>
      <c r="UNV18"/>
      <c r="UNW18"/>
      <c r="UNX18"/>
      <c r="UNY18"/>
      <c r="UNZ18"/>
      <c r="UOA18"/>
      <c r="UOB18"/>
      <c r="UOC18"/>
      <c r="UOD18"/>
      <c r="UOE18"/>
      <c r="UOF18"/>
      <c r="UOG18"/>
      <c r="UOH18"/>
      <c r="UOI18"/>
      <c r="UOJ18"/>
      <c r="UOK18"/>
      <c r="UOL18"/>
      <c r="UOM18"/>
      <c r="UON18"/>
      <c r="UOO18"/>
      <c r="UOP18"/>
      <c r="UOQ18"/>
      <c r="UOR18"/>
      <c r="UOS18"/>
      <c r="UOT18"/>
      <c r="UOU18"/>
      <c r="UOV18"/>
      <c r="UOW18"/>
      <c r="UOX18"/>
      <c r="UOY18"/>
      <c r="UOZ18"/>
      <c r="UPA18"/>
      <c r="UPB18"/>
      <c r="UPC18"/>
      <c r="UPD18"/>
      <c r="UPE18"/>
      <c r="UPF18"/>
      <c r="UPG18"/>
      <c r="UPH18"/>
      <c r="UPI18"/>
      <c r="UPJ18"/>
      <c r="UPK18"/>
      <c r="UPL18"/>
      <c r="UPM18"/>
      <c r="UPN18"/>
      <c r="UPO18"/>
      <c r="UPP18"/>
      <c r="UPQ18"/>
      <c r="UPR18"/>
      <c r="UPS18"/>
      <c r="UPT18"/>
      <c r="UPU18"/>
      <c r="UPV18"/>
      <c r="UPW18"/>
      <c r="UPX18"/>
      <c r="UPY18"/>
      <c r="UPZ18"/>
      <c r="UQA18"/>
      <c r="UQB18"/>
      <c r="UQC18"/>
      <c r="UQD18"/>
      <c r="UQE18"/>
      <c r="UQF18"/>
      <c r="UQG18"/>
      <c r="UQH18"/>
      <c r="UQI18"/>
      <c r="UQJ18"/>
      <c r="UQK18"/>
      <c r="UQL18"/>
      <c r="UQM18"/>
      <c r="UQN18"/>
      <c r="UQO18"/>
      <c r="UQP18"/>
      <c r="UQQ18"/>
      <c r="UQR18"/>
      <c r="UQS18"/>
      <c r="UQT18"/>
      <c r="UQU18"/>
      <c r="UQV18"/>
      <c r="UQW18"/>
      <c r="UQX18"/>
      <c r="UQY18"/>
      <c r="UQZ18"/>
      <c r="URA18"/>
      <c r="URB18"/>
      <c r="URC18"/>
      <c r="URD18"/>
      <c r="URE18"/>
      <c r="URF18"/>
      <c r="URG18"/>
      <c r="URH18"/>
      <c r="URI18"/>
      <c r="URJ18"/>
      <c r="URK18"/>
      <c r="URL18"/>
      <c r="URM18"/>
      <c r="URN18"/>
      <c r="URO18"/>
      <c r="URP18"/>
      <c r="URQ18"/>
      <c r="URR18"/>
      <c r="URS18"/>
      <c r="URT18"/>
      <c r="URU18"/>
      <c r="URV18"/>
      <c r="URW18"/>
      <c r="URX18"/>
      <c r="URY18"/>
      <c r="URZ18"/>
      <c r="USA18"/>
      <c r="USB18"/>
      <c r="USC18"/>
      <c r="USD18"/>
      <c r="USE18"/>
      <c r="USF18"/>
      <c r="USG18"/>
      <c r="USH18"/>
      <c r="USI18"/>
      <c r="USJ18"/>
      <c r="USK18"/>
      <c r="USL18"/>
      <c r="USM18"/>
      <c r="USN18"/>
      <c r="USO18"/>
      <c r="USP18"/>
      <c r="USQ18"/>
      <c r="USR18"/>
      <c r="USS18"/>
      <c r="UST18"/>
      <c r="USU18"/>
      <c r="USV18"/>
      <c r="USW18"/>
      <c r="USX18"/>
      <c r="USY18"/>
      <c r="USZ18"/>
      <c r="UTA18"/>
      <c r="UTB18"/>
      <c r="UTC18"/>
      <c r="UTD18"/>
      <c r="UTE18"/>
      <c r="UTF18"/>
      <c r="UTG18"/>
      <c r="UTH18"/>
      <c r="UTI18"/>
      <c r="UTJ18"/>
      <c r="UTK18"/>
      <c r="UTL18"/>
      <c r="UTM18"/>
      <c r="UTN18"/>
      <c r="UTO18"/>
      <c r="UTP18"/>
      <c r="UTQ18"/>
      <c r="UTR18"/>
      <c r="UTS18"/>
      <c r="UTT18"/>
      <c r="UTU18"/>
      <c r="UTV18"/>
      <c r="UTW18"/>
      <c r="UTX18"/>
      <c r="UTY18"/>
      <c r="UTZ18"/>
      <c r="UUA18"/>
      <c r="UUB18"/>
      <c r="UUC18"/>
      <c r="UUD18"/>
      <c r="UUE18"/>
      <c r="UUF18"/>
      <c r="UUG18"/>
      <c r="UUH18"/>
      <c r="UUI18"/>
      <c r="UUJ18"/>
      <c r="UUK18"/>
      <c r="UUL18"/>
      <c r="UUM18"/>
      <c r="UUN18"/>
      <c r="UUO18"/>
      <c r="UUP18"/>
      <c r="UUQ18"/>
      <c r="UUR18"/>
      <c r="UUS18"/>
      <c r="UUT18"/>
      <c r="UUU18"/>
      <c r="UUV18"/>
      <c r="UUW18"/>
      <c r="UUX18"/>
      <c r="UUY18"/>
      <c r="UUZ18"/>
      <c r="UVA18"/>
      <c r="UVB18"/>
      <c r="UVC18"/>
      <c r="UVD18"/>
      <c r="UVE18"/>
      <c r="UVF18"/>
      <c r="UVG18"/>
      <c r="UVH18"/>
      <c r="UVI18"/>
      <c r="UVJ18"/>
      <c r="UVK18"/>
      <c r="UVL18"/>
      <c r="UVM18"/>
      <c r="UVN18"/>
      <c r="UVO18"/>
      <c r="UVP18"/>
      <c r="UVQ18"/>
      <c r="UVR18"/>
      <c r="UVS18"/>
      <c r="UVT18"/>
      <c r="UVU18"/>
      <c r="UVV18"/>
      <c r="UVW18"/>
      <c r="UVX18"/>
      <c r="UVY18"/>
      <c r="UVZ18"/>
      <c r="UWA18"/>
      <c r="UWB18"/>
      <c r="UWC18"/>
      <c r="UWD18"/>
      <c r="UWE18"/>
      <c r="UWF18"/>
      <c r="UWG18"/>
      <c r="UWH18"/>
      <c r="UWI18"/>
      <c r="UWJ18"/>
      <c r="UWK18"/>
      <c r="UWL18"/>
      <c r="UWM18"/>
      <c r="UWN18"/>
      <c r="UWO18"/>
      <c r="UWP18"/>
      <c r="UWQ18"/>
      <c r="UWR18"/>
      <c r="UWS18"/>
      <c r="UWT18"/>
      <c r="UWU18"/>
      <c r="UWV18"/>
      <c r="UWW18"/>
      <c r="UWX18"/>
      <c r="UWY18"/>
      <c r="UWZ18"/>
      <c r="UXA18"/>
      <c r="UXB18"/>
      <c r="UXC18"/>
      <c r="UXD18"/>
      <c r="UXE18"/>
      <c r="UXF18"/>
      <c r="UXG18"/>
      <c r="UXH18"/>
      <c r="UXI18"/>
      <c r="UXJ18"/>
      <c r="UXK18"/>
      <c r="UXL18"/>
      <c r="UXM18"/>
      <c r="UXN18"/>
      <c r="UXO18"/>
      <c r="UXP18"/>
      <c r="UXQ18"/>
      <c r="UXR18"/>
      <c r="UXS18"/>
      <c r="UXT18"/>
      <c r="UXU18"/>
      <c r="UXV18"/>
      <c r="UXW18"/>
      <c r="UXX18"/>
      <c r="UXY18"/>
      <c r="UXZ18"/>
      <c r="UYA18"/>
      <c r="UYB18"/>
      <c r="UYC18"/>
      <c r="UYD18"/>
      <c r="UYE18"/>
      <c r="UYF18"/>
      <c r="UYG18"/>
      <c r="UYH18"/>
      <c r="UYI18"/>
      <c r="UYJ18"/>
      <c r="UYK18"/>
      <c r="UYL18"/>
      <c r="UYM18"/>
      <c r="UYN18"/>
      <c r="UYO18"/>
      <c r="UYP18"/>
      <c r="UYQ18"/>
      <c r="UYR18"/>
      <c r="UYS18"/>
      <c r="UYT18"/>
      <c r="UYU18"/>
      <c r="UYV18"/>
      <c r="UYW18"/>
      <c r="UYX18"/>
      <c r="UYY18"/>
      <c r="UYZ18"/>
      <c r="UZA18"/>
      <c r="UZB18"/>
      <c r="UZC18"/>
      <c r="UZD18"/>
      <c r="UZE18"/>
      <c r="UZF18"/>
      <c r="UZG18"/>
      <c r="UZH18"/>
      <c r="UZI18"/>
      <c r="UZJ18"/>
      <c r="UZK18"/>
      <c r="UZL18"/>
      <c r="UZM18"/>
      <c r="UZN18"/>
      <c r="UZO18"/>
      <c r="UZP18"/>
      <c r="UZQ18"/>
      <c r="UZR18"/>
      <c r="UZS18"/>
      <c r="UZT18"/>
      <c r="UZU18"/>
      <c r="UZV18"/>
      <c r="UZW18"/>
      <c r="UZX18"/>
      <c r="UZY18"/>
      <c r="UZZ18"/>
      <c r="VAA18"/>
      <c r="VAB18"/>
      <c r="VAC18"/>
      <c r="VAD18"/>
      <c r="VAE18"/>
      <c r="VAF18"/>
      <c r="VAG18"/>
      <c r="VAH18"/>
      <c r="VAI18"/>
      <c r="VAJ18"/>
      <c r="VAK18"/>
      <c r="VAL18"/>
      <c r="VAM18"/>
      <c r="VAN18"/>
      <c r="VAO18"/>
      <c r="VAP18"/>
      <c r="VAQ18"/>
      <c r="VAR18"/>
      <c r="VAS18"/>
      <c r="VAT18"/>
      <c r="VAU18"/>
      <c r="VAV18"/>
      <c r="VAW18"/>
      <c r="VAX18"/>
      <c r="VAY18"/>
      <c r="VAZ18"/>
      <c r="VBA18"/>
      <c r="VBB18"/>
      <c r="VBC18"/>
      <c r="VBD18"/>
      <c r="VBE18"/>
      <c r="VBF18"/>
      <c r="VBG18"/>
      <c r="VBH18"/>
      <c r="VBI18"/>
      <c r="VBJ18"/>
      <c r="VBK18"/>
      <c r="VBL18"/>
      <c r="VBM18"/>
      <c r="VBN18"/>
      <c r="VBO18"/>
      <c r="VBP18"/>
      <c r="VBQ18"/>
      <c r="VBR18"/>
      <c r="VBS18"/>
      <c r="VBT18"/>
      <c r="VBU18"/>
      <c r="VBV18"/>
      <c r="VBW18"/>
      <c r="VBX18"/>
      <c r="VBY18"/>
      <c r="VBZ18"/>
      <c r="VCA18"/>
      <c r="VCB18"/>
      <c r="VCC18"/>
      <c r="VCD18"/>
      <c r="VCE18"/>
      <c r="VCF18"/>
      <c r="VCG18"/>
      <c r="VCH18"/>
      <c r="VCI18"/>
      <c r="VCJ18"/>
      <c r="VCK18"/>
      <c r="VCL18"/>
      <c r="VCM18"/>
      <c r="VCN18"/>
      <c r="VCO18"/>
      <c r="VCP18"/>
      <c r="VCQ18"/>
      <c r="VCR18"/>
      <c r="VCS18"/>
      <c r="VCT18"/>
      <c r="VCU18"/>
      <c r="VCV18"/>
      <c r="VCW18"/>
      <c r="VCX18"/>
      <c r="VCY18"/>
      <c r="VCZ18"/>
      <c r="VDA18"/>
      <c r="VDB18"/>
      <c r="VDC18"/>
      <c r="VDD18"/>
      <c r="VDE18"/>
      <c r="VDF18"/>
      <c r="VDG18"/>
      <c r="VDH18"/>
      <c r="VDI18"/>
      <c r="VDJ18"/>
      <c r="VDK18"/>
      <c r="VDL18"/>
      <c r="VDM18"/>
      <c r="VDN18"/>
      <c r="VDO18"/>
      <c r="VDP18"/>
      <c r="VDQ18"/>
      <c r="VDR18"/>
      <c r="VDS18"/>
      <c r="VDT18"/>
      <c r="VDU18"/>
      <c r="VDV18"/>
      <c r="VDW18"/>
      <c r="VDX18"/>
      <c r="VDY18"/>
      <c r="VDZ18"/>
      <c r="VEA18"/>
      <c r="VEB18"/>
      <c r="VEC18"/>
      <c r="VED18"/>
      <c r="VEE18"/>
      <c r="VEF18"/>
      <c r="VEG18"/>
      <c r="VEH18"/>
      <c r="VEI18"/>
      <c r="VEJ18"/>
      <c r="VEK18"/>
      <c r="VEL18"/>
      <c r="VEM18"/>
      <c r="VEN18"/>
      <c r="VEO18"/>
      <c r="VEP18"/>
      <c r="VEQ18"/>
      <c r="VER18"/>
      <c r="VES18"/>
      <c r="VET18"/>
      <c r="VEU18"/>
      <c r="VEV18"/>
      <c r="VEW18"/>
      <c r="VEX18"/>
      <c r="VEY18"/>
      <c r="VEZ18"/>
      <c r="VFA18"/>
      <c r="VFB18"/>
      <c r="VFC18"/>
      <c r="VFD18"/>
      <c r="VFE18"/>
      <c r="VFF18"/>
      <c r="VFG18"/>
      <c r="VFH18"/>
      <c r="VFI18"/>
      <c r="VFJ18"/>
      <c r="VFK18"/>
      <c r="VFL18"/>
      <c r="VFM18"/>
      <c r="VFN18"/>
      <c r="VFO18"/>
      <c r="VFP18"/>
      <c r="VFQ18"/>
      <c r="VFR18"/>
      <c r="VFS18"/>
      <c r="VFT18"/>
      <c r="VFU18"/>
      <c r="VFV18"/>
      <c r="VFW18"/>
      <c r="VFX18"/>
      <c r="VFY18"/>
      <c r="VFZ18"/>
      <c r="VGA18"/>
      <c r="VGB18"/>
      <c r="VGC18"/>
      <c r="VGD18"/>
      <c r="VGE18"/>
      <c r="VGF18"/>
      <c r="VGG18"/>
      <c r="VGH18"/>
      <c r="VGI18"/>
      <c r="VGJ18"/>
      <c r="VGK18"/>
      <c r="VGL18"/>
      <c r="VGM18"/>
      <c r="VGN18"/>
      <c r="VGO18"/>
      <c r="VGP18"/>
      <c r="VGQ18"/>
      <c r="VGR18"/>
      <c r="VGS18"/>
      <c r="VGT18"/>
      <c r="VGU18"/>
      <c r="VGV18"/>
      <c r="VGW18"/>
      <c r="VGX18"/>
      <c r="VGY18"/>
      <c r="VGZ18"/>
      <c r="VHA18"/>
      <c r="VHB18"/>
      <c r="VHC18"/>
      <c r="VHD18"/>
      <c r="VHE18"/>
      <c r="VHF18"/>
      <c r="VHG18"/>
      <c r="VHH18"/>
      <c r="VHI18"/>
      <c r="VHJ18"/>
      <c r="VHK18"/>
      <c r="VHL18"/>
      <c r="VHM18"/>
      <c r="VHN18"/>
      <c r="VHO18"/>
      <c r="VHP18"/>
      <c r="VHQ18"/>
      <c r="VHR18"/>
      <c r="VHS18"/>
      <c r="VHT18"/>
      <c r="VHU18"/>
      <c r="VHV18"/>
      <c r="VHW18"/>
      <c r="VHX18"/>
      <c r="VHY18"/>
      <c r="VHZ18"/>
      <c r="VIA18"/>
      <c r="VIB18"/>
      <c r="VIC18"/>
      <c r="VID18"/>
      <c r="VIE18"/>
      <c r="VIF18"/>
      <c r="VIG18"/>
      <c r="VIH18"/>
      <c r="VII18"/>
      <c r="VIJ18"/>
      <c r="VIK18"/>
      <c r="VIL18"/>
      <c r="VIM18"/>
      <c r="VIN18"/>
      <c r="VIO18"/>
      <c r="VIP18"/>
      <c r="VIQ18"/>
      <c r="VIR18"/>
      <c r="VIS18"/>
      <c r="VIT18"/>
      <c r="VIU18"/>
      <c r="VIV18"/>
      <c r="VIW18"/>
      <c r="VIX18"/>
      <c r="VIY18"/>
      <c r="VIZ18"/>
      <c r="VJA18"/>
      <c r="VJB18"/>
      <c r="VJC18"/>
      <c r="VJD18"/>
      <c r="VJE18"/>
      <c r="VJF18"/>
      <c r="VJG18"/>
      <c r="VJH18"/>
      <c r="VJI18"/>
      <c r="VJJ18"/>
      <c r="VJK18"/>
      <c r="VJL18"/>
      <c r="VJM18"/>
      <c r="VJN18"/>
      <c r="VJO18"/>
      <c r="VJP18"/>
      <c r="VJQ18"/>
      <c r="VJR18"/>
      <c r="VJS18"/>
      <c r="VJT18"/>
      <c r="VJU18"/>
      <c r="VJV18"/>
      <c r="VJW18"/>
      <c r="VJX18"/>
      <c r="VJY18"/>
      <c r="VJZ18"/>
      <c r="VKA18"/>
      <c r="VKB18"/>
      <c r="VKC18"/>
      <c r="VKD18"/>
      <c r="VKE18"/>
      <c r="VKF18"/>
      <c r="VKG18"/>
      <c r="VKH18"/>
      <c r="VKI18"/>
      <c r="VKJ18"/>
      <c r="VKK18"/>
      <c r="VKL18"/>
      <c r="VKM18"/>
      <c r="VKN18"/>
      <c r="VKO18"/>
      <c r="VKP18"/>
      <c r="VKQ18"/>
      <c r="VKR18"/>
      <c r="VKS18"/>
      <c r="VKT18"/>
      <c r="VKU18"/>
      <c r="VKV18"/>
      <c r="VKW18"/>
      <c r="VKX18"/>
      <c r="VKY18"/>
      <c r="VKZ18"/>
      <c r="VLA18"/>
      <c r="VLB18"/>
      <c r="VLC18"/>
      <c r="VLD18"/>
      <c r="VLE18"/>
      <c r="VLF18"/>
      <c r="VLG18"/>
      <c r="VLH18"/>
      <c r="VLI18"/>
      <c r="VLJ18"/>
      <c r="VLK18"/>
      <c r="VLL18"/>
      <c r="VLM18"/>
      <c r="VLN18"/>
      <c r="VLO18"/>
      <c r="VLP18"/>
      <c r="VLQ18"/>
      <c r="VLR18"/>
      <c r="VLS18"/>
      <c r="VLT18"/>
      <c r="VLU18"/>
      <c r="VLV18"/>
      <c r="VLW18"/>
      <c r="VLX18"/>
      <c r="VLY18"/>
      <c r="VLZ18"/>
      <c r="VMA18"/>
      <c r="VMB18"/>
      <c r="VMC18"/>
      <c r="VMD18"/>
      <c r="VME18"/>
      <c r="VMF18"/>
      <c r="VMG18"/>
      <c r="VMH18"/>
      <c r="VMI18"/>
      <c r="VMJ18"/>
      <c r="VMK18"/>
      <c r="VML18"/>
      <c r="VMM18"/>
      <c r="VMN18"/>
      <c r="VMO18"/>
      <c r="VMP18"/>
      <c r="VMQ18"/>
      <c r="VMR18"/>
      <c r="VMS18"/>
      <c r="VMT18"/>
      <c r="VMU18"/>
      <c r="VMV18"/>
      <c r="VMW18"/>
      <c r="VMX18"/>
      <c r="VMY18"/>
      <c r="VMZ18"/>
      <c r="VNA18"/>
      <c r="VNB18"/>
      <c r="VNC18"/>
      <c r="VND18"/>
      <c r="VNE18"/>
      <c r="VNF18"/>
      <c r="VNG18"/>
      <c r="VNH18"/>
      <c r="VNI18"/>
      <c r="VNJ18"/>
      <c r="VNK18"/>
      <c r="VNL18"/>
      <c r="VNM18"/>
      <c r="VNN18"/>
      <c r="VNO18"/>
      <c r="VNP18"/>
      <c r="VNQ18"/>
      <c r="VNR18"/>
      <c r="VNS18"/>
      <c r="VNT18"/>
      <c r="VNU18"/>
      <c r="VNV18"/>
      <c r="VNW18"/>
      <c r="VNX18"/>
      <c r="VNY18"/>
      <c r="VNZ18"/>
      <c r="VOA18"/>
      <c r="VOB18"/>
      <c r="VOC18"/>
      <c r="VOD18"/>
      <c r="VOE18"/>
      <c r="VOF18"/>
      <c r="VOG18"/>
      <c r="VOH18"/>
      <c r="VOI18"/>
      <c r="VOJ18"/>
      <c r="VOK18"/>
      <c r="VOL18"/>
      <c r="VOM18"/>
      <c r="VON18"/>
      <c r="VOO18"/>
      <c r="VOP18"/>
      <c r="VOQ18"/>
      <c r="VOR18"/>
      <c r="VOS18"/>
      <c r="VOT18"/>
      <c r="VOU18"/>
      <c r="VOV18"/>
      <c r="VOW18"/>
      <c r="VOX18"/>
      <c r="VOY18"/>
      <c r="VOZ18"/>
      <c r="VPA18"/>
      <c r="VPB18"/>
      <c r="VPC18"/>
      <c r="VPD18"/>
      <c r="VPE18"/>
      <c r="VPF18"/>
      <c r="VPG18"/>
      <c r="VPH18"/>
      <c r="VPI18"/>
      <c r="VPJ18"/>
      <c r="VPK18"/>
      <c r="VPL18"/>
      <c r="VPM18"/>
      <c r="VPN18"/>
      <c r="VPO18"/>
      <c r="VPP18"/>
      <c r="VPQ18"/>
      <c r="VPR18"/>
      <c r="VPS18"/>
      <c r="VPT18"/>
      <c r="VPU18"/>
      <c r="VPV18"/>
      <c r="VPW18"/>
      <c r="VPX18"/>
      <c r="VPY18"/>
      <c r="VPZ18"/>
      <c r="VQA18"/>
      <c r="VQB18"/>
      <c r="VQC18"/>
      <c r="VQD18"/>
      <c r="VQE18"/>
      <c r="VQF18"/>
      <c r="VQG18"/>
      <c r="VQH18"/>
      <c r="VQI18"/>
      <c r="VQJ18"/>
      <c r="VQK18"/>
      <c r="VQL18"/>
      <c r="VQM18"/>
      <c r="VQN18"/>
      <c r="VQO18"/>
      <c r="VQP18"/>
      <c r="VQQ18"/>
      <c r="VQR18"/>
      <c r="VQS18"/>
      <c r="VQT18"/>
      <c r="VQU18"/>
      <c r="VQV18"/>
      <c r="VQW18"/>
      <c r="VQX18"/>
      <c r="VQY18"/>
      <c r="VQZ18"/>
      <c r="VRA18"/>
      <c r="VRB18"/>
      <c r="VRC18"/>
      <c r="VRD18"/>
      <c r="VRE18"/>
      <c r="VRF18"/>
      <c r="VRG18"/>
      <c r="VRH18"/>
      <c r="VRI18"/>
      <c r="VRJ18"/>
      <c r="VRK18"/>
      <c r="VRL18"/>
      <c r="VRM18"/>
      <c r="VRN18"/>
      <c r="VRO18"/>
      <c r="VRP18"/>
      <c r="VRQ18"/>
      <c r="VRR18"/>
      <c r="VRS18"/>
      <c r="VRT18"/>
      <c r="VRU18"/>
      <c r="VRV18"/>
      <c r="VRW18"/>
      <c r="VRX18"/>
      <c r="VRY18"/>
      <c r="VRZ18"/>
      <c r="VSA18"/>
      <c r="VSB18"/>
      <c r="VSC18"/>
      <c r="VSD18"/>
      <c r="VSE18"/>
      <c r="VSF18"/>
      <c r="VSG18"/>
      <c r="VSH18"/>
      <c r="VSI18"/>
      <c r="VSJ18"/>
      <c r="VSK18"/>
      <c r="VSL18"/>
      <c r="VSM18"/>
      <c r="VSN18"/>
      <c r="VSO18"/>
      <c r="VSP18"/>
      <c r="VSQ18"/>
      <c r="VSR18"/>
      <c r="VSS18"/>
      <c r="VST18"/>
      <c r="VSU18"/>
      <c r="VSV18"/>
      <c r="VSW18"/>
      <c r="VSX18"/>
      <c r="VSY18"/>
      <c r="VSZ18"/>
      <c r="VTA18"/>
      <c r="VTB18"/>
      <c r="VTC18"/>
      <c r="VTD18"/>
      <c r="VTE18"/>
      <c r="VTF18"/>
      <c r="VTG18"/>
      <c r="VTH18"/>
      <c r="VTI18"/>
      <c r="VTJ18"/>
      <c r="VTK18"/>
      <c r="VTL18"/>
      <c r="VTM18"/>
      <c r="VTN18"/>
      <c r="VTO18"/>
      <c r="VTP18"/>
      <c r="VTQ18"/>
      <c r="VTR18"/>
      <c r="VTS18"/>
      <c r="VTT18"/>
      <c r="VTU18"/>
      <c r="VTV18"/>
      <c r="VTW18"/>
      <c r="VTX18"/>
      <c r="VTY18"/>
      <c r="VTZ18"/>
      <c r="VUA18"/>
      <c r="VUB18"/>
      <c r="VUC18"/>
      <c r="VUD18"/>
      <c r="VUE18"/>
      <c r="VUF18"/>
      <c r="VUG18"/>
      <c r="VUH18"/>
      <c r="VUI18"/>
      <c r="VUJ18"/>
      <c r="VUK18"/>
      <c r="VUL18"/>
      <c r="VUM18"/>
      <c r="VUN18"/>
      <c r="VUO18"/>
      <c r="VUP18"/>
      <c r="VUQ18"/>
      <c r="VUR18"/>
      <c r="VUS18"/>
      <c r="VUT18"/>
      <c r="VUU18"/>
      <c r="VUV18"/>
      <c r="VUW18"/>
      <c r="VUX18"/>
      <c r="VUY18"/>
      <c r="VUZ18"/>
      <c r="VVA18"/>
      <c r="VVB18"/>
      <c r="VVC18"/>
      <c r="VVD18"/>
      <c r="VVE18"/>
      <c r="VVF18"/>
      <c r="VVG18"/>
      <c r="VVH18"/>
      <c r="VVI18"/>
      <c r="VVJ18"/>
      <c r="VVK18"/>
      <c r="VVL18"/>
      <c r="VVM18"/>
      <c r="VVN18"/>
      <c r="VVO18"/>
      <c r="VVP18"/>
      <c r="VVQ18"/>
      <c r="VVR18"/>
      <c r="VVS18"/>
      <c r="VVT18"/>
      <c r="VVU18"/>
      <c r="VVV18"/>
      <c r="VVW18"/>
      <c r="VVX18"/>
      <c r="VVY18"/>
      <c r="VVZ18"/>
      <c r="VWA18"/>
      <c r="VWB18"/>
      <c r="VWC18"/>
      <c r="VWD18"/>
      <c r="VWE18"/>
      <c r="VWF18"/>
      <c r="VWG18"/>
      <c r="VWH18"/>
      <c r="VWI18"/>
      <c r="VWJ18"/>
      <c r="VWK18"/>
      <c r="VWL18"/>
      <c r="VWM18"/>
      <c r="VWN18"/>
      <c r="VWO18"/>
      <c r="VWP18"/>
      <c r="VWQ18"/>
      <c r="VWR18"/>
      <c r="VWS18"/>
      <c r="VWT18"/>
      <c r="VWU18"/>
      <c r="VWV18"/>
      <c r="VWW18"/>
      <c r="VWX18"/>
      <c r="VWY18"/>
      <c r="VWZ18"/>
      <c r="VXA18"/>
      <c r="VXB18"/>
      <c r="VXC18"/>
      <c r="VXD18"/>
      <c r="VXE18"/>
      <c r="VXF18"/>
      <c r="VXG18"/>
      <c r="VXH18"/>
      <c r="VXI18"/>
      <c r="VXJ18"/>
      <c r="VXK18"/>
      <c r="VXL18"/>
      <c r="VXM18"/>
      <c r="VXN18"/>
      <c r="VXO18"/>
      <c r="VXP18"/>
      <c r="VXQ18"/>
      <c r="VXR18"/>
      <c r="VXS18"/>
      <c r="VXT18"/>
      <c r="VXU18"/>
      <c r="VXV18"/>
      <c r="VXW18"/>
      <c r="VXX18"/>
      <c r="VXY18"/>
      <c r="VXZ18"/>
      <c r="VYA18"/>
      <c r="VYB18"/>
      <c r="VYC18"/>
      <c r="VYD18"/>
      <c r="VYE18"/>
      <c r="VYF18"/>
      <c r="VYG18"/>
      <c r="VYH18"/>
      <c r="VYI18"/>
      <c r="VYJ18"/>
      <c r="VYK18"/>
      <c r="VYL18"/>
      <c r="VYM18"/>
      <c r="VYN18"/>
      <c r="VYO18"/>
      <c r="VYP18"/>
      <c r="VYQ18"/>
      <c r="VYR18"/>
      <c r="VYS18"/>
      <c r="VYT18"/>
      <c r="VYU18"/>
      <c r="VYV18"/>
      <c r="VYW18"/>
      <c r="VYX18"/>
      <c r="VYY18"/>
      <c r="VYZ18"/>
      <c r="VZA18"/>
      <c r="VZB18"/>
      <c r="VZC18"/>
      <c r="VZD18"/>
      <c r="VZE18"/>
      <c r="VZF18"/>
      <c r="VZG18"/>
      <c r="VZH18"/>
      <c r="VZI18"/>
      <c r="VZJ18"/>
      <c r="VZK18"/>
      <c r="VZL18"/>
      <c r="VZM18"/>
      <c r="VZN18"/>
      <c r="VZO18"/>
      <c r="VZP18"/>
      <c r="VZQ18"/>
      <c r="VZR18"/>
      <c r="VZS18"/>
      <c r="VZT18"/>
      <c r="VZU18"/>
      <c r="VZV18"/>
      <c r="VZW18"/>
      <c r="VZX18"/>
      <c r="VZY18"/>
      <c r="VZZ18"/>
      <c r="WAA18"/>
      <c r="WAB18"/>
      <c r="WAC18"/>
      <c r="WAD18"/>
      <c r="WAE18"/>
      <c r="WAF18"/>
      <c r="WAG18"/>
      <c r="WAH18"/>
      <c r="WAI18"/>
      <c r="WAJ18"/>
      <c r="WAK18"/>
      <c r="WAL18"/>
      <c r="WAM18"/>
      <c r="WAN18"/>
      <c r="WAO18"/>
      <c r="WAP18"/>
      <c r="WAQ18"/>
      <c r="WAR18"/>
      <c r="WAS18"/>
      <c r="WAT18"/>
      <c r="WAU18"/>
      <c r="WAV18"/>
      <c r="WAW18"/>
      <c r="WAX18"/>
      <c r="WAY18"/>
      <c r="WAZ18"/>
      <c r="WBA18"/>
      <c r="WBB18"/>
      <c r="WBC18"/>
      <c r="WBD18"/>
      <c r="WBE18"/>
      <c r="WBF18"/>
      <c r="WBG18"/>
      <c r="WBH18"/>
      <c r="WBI18"/>
      <c r="WBJ18"/>
      <c r="WBK18"/>
      <c r="WBL18"/>
      <c r="WBM18"/>
      <c r="WBN18"/>
      <c r="WBO18"/>
      <c r="WBP18"/>
      <c r="WBQ18"/>
      <c r="WBR18"/>
      <c r="WBS18"/>
      <c r="WBT18"/>
      <c r="WBU18"/>
      <c r="WBV18"/>
      <c r="WBW18"/>
      <c r="WBX18"/>
      <c r="WBY18"/>
      <c r="WBZ18"/>
      <c r="WCA18"/>
      <c r="WCB18"/>
      <c r="WCC18"/>
      <c r="WCD18"/>
      <c r="WCE18"/>
      <c r="WCF18"/>
      <c r="WCG18"/>
      <c r="WCH18"/>
      <c r="WCI18"/>
      <c r="WCJ18"/>
      <c r="WCK18"/>
      <c r="WCL18"/>
      <c r="WCM18"/>
      <c r="WCN18"/>
      <c r="WCO18"/>
      <c r="WCP18"/>
      <c r="WCQ18"/>
      <c r="WCR18"/>
      <c r="WCS18"/>
      <c r="WCT18"/>
      <c r="WCU18"/>
      <c r="WCV18"/>
      <c r="WCW18"/>
      <c r="WCX18"/>
      <c r="WCY18"/>
      <c r="WCZ18"/>
      <c r="WDA18"/>
      <c r="WDB18"/>
      <c r="WDC18"/>
      <c r="WDD18"/>
      <c r="WDE18"/>
      <c r="WDF18"/>
      <c r="WDG18"/>
      <c r="WDH18"/>
      <c r="WDI18"/>
      <c r="WDJ18"/>
      <c r="WDK18"/>
      <c r="WDL18"/>
      <c r="WDM18"/>
      <c r="WDN18"/>
      <c r="WDO18"/>
      <c r="WDP18"/>
      <c r="WDQ18"/>
      <c r="WDR18"/>
      <c r="WDS18"/>
      <c r="WDT18"/>
      <c r="WDU18"/>
      <c r="WDV18"/>
      <c r="WDW18"/>
      <c r="WDX18"/>
      <c r="WDY18"/>
      <c r="WDZ18"/>
      <c r="WEA18"/>
      <c r="WEB18"/>
      <c r="WEC18"/>
      <c r="WED18"/>
      <c r="WEE18"/>
      <c r="WEF18"/>
      <c r="WEG18"/>
      <c r="WEH18"/>
      <c r="WEI18"/>
      <c r="WEJ18"/>
      <c r="WEK18"/>
      <c r="WEL18"/>
      <c r="WEM18"/>
      <c r="WEN18"/>
      <c r="WEO18"/>
      <c r="WEP18"/>
      <c r="WEQ18"/>
      <c r="WER18"/>
      <c r="WES18"/>
      <c r="WET18"/>
      <c r="WEU18"/>
      <c r="WEV18"/>
      <c r="WEW18"/>
      <c r="WEX18"/>
      <c r="WEY18"/>
      <c r="WEZ18"/>
      <c r="WFA18"/>
      <c r="WFB18"/>
      <c r="WFC18"/>
      <c r="WFD18"/>
      <c r="WFE18"/>
      <c r="WFF18"/>
      <c r="WFG18"/>
      <c r="WFH18"/>
      <c r="WFI18"/>
      <c r="WFJ18"/>
      <c r="WFK18"/>
      <c r="WFL18"/>
      <c r="WFM18"/>
      <c r="WFN18"/>
      <c r="WFO18"/>
      <c r="WFP18"/>
      <c r="WFQ18"/>
      <c r="WFR18"/>
      <c r="WFS18"/>
      <c r="WFT18"/>
      <c r="WFU18"/>
      <c r="WFV18"/>
      <c r="WFW18"/>
      <c r="WFX18"/>
      <c r="WFY18"/>
      <c r="WFZ18"/>
      <c r="WGA18"/>
      <c r="WGB18"/>
      <c r="WGC18"/>
      <c r="WGD18"/>
      <c r="WGE18"/>
      <c r="WGF18"/>
      <c r="WGG18"/>
      <c r="WGH18"/>
      <c r="WGI18"/>
      <c r="WGJ18"/>
      <c r="WGK18"/>
      <c r="WGL18"/>
      <c r="WGM18"/>
      <c r="WGN18"/>
      <c r="WGO18"/>
      <c r="WGP18"/>
      <c r="WGQ18"/>
      <c r="WGR18"/>
      <c r="WGS18"/>
      <c r="WGT18"/>
      <c r="WGU18"/>
      <c r="WGV18"/>
      <c r="WGW18"/>
      <c r="WGX18"/>
      <c r="WGY18"/>
      <c r="WGZ18"/>
      <c r="WHA18"/>
      <c r="WHB18"/>
      <c r="WHC18"/>
      <c r="WHD18"/>
      <c r="WHE18"/>
      <c r="WHF18"/>
      <c r="WHG18"/>
      <c r="WHH18"/>
      <c r="WHI18"/>
      <c r="WHJ18"/>
      <c r="WHK18"/>
      <c r="WHL18"/>
      <c r="WHM18"/>
      <c r="WHN18"/>
      <c r="WHO18"/>
      <c r="WHP18"/>
      <c r="WHQ18"/>
      <c r="WHR18"/>
      <c r="WHS18"/>
      <c r="WHT18"/>
      <c r="WHU18"/>
      <c r="WHV18"/>
      <c r="WHW18"/>
      <c r="WHX18"/>
      <c r="WHY18"/>
      <c r="WHZ18"/>
      <c r="WIA18"/>
      <c r="WIB18"/>
      <c r="WIC18"/>
      <c r="WID18"/>
      <c r="WIE18"/>
      <c r="WIF18"/>
      <c r="WIG18"/>
      <c r="WIH18"/>
      <c r="WII18"/>
      <c r="WIJ18"/>
      <c r="WIK18"/>
      <c r="WIL18"/>
      <c r="WIM18"/>
      <c r="WIN18"/>
      <c r="WIO18"/>
      <c r="WIP18"/>
      <c r="WIQ18"/>
      <c r="WIR18"/>
      <c r="WIS18"/>
      <c r="WIT18"/>
      <c r="WIU18"/>
      <c r="WIV18"/>
      <c r="WIW18"/>
      <c r="WIX18"/>
      <c r="WIY18"/>
      <c r="WIZ18"/>
      <c r="WJA18"/>
      <c r="WJB18"/>
      <c r="WJC18"/>
      <c r="WJD18"/>
      <c r="WJE18"/>
      <c r="WJF18"/>
      <c r="WJG18"/>
      <c r="WJH18"/>
      <c r="WJI18"/>
      <c r="WJJ18"/>
      <c r="WJK18"/>
      <c r="WJL18"/>
      <c r="WJM18"/>
      <c r="WJN18"/>
      <c r="WJO18"/>
      <c r="WJP18"/>
      <c r="WJQ18"/>
      <c r="WJR18"/>
      <c r="WJS18"/>
      <c r="WJT18"/>
      <c r="WJU18"/>
      <c r="WJV18"/>
      <c r="WJW18"/>
      <c r="WJX18"/>
      <c r="WJY18"/>
      <c r="WJZ18"/>
      <c r="WKA18"/>
      <c r="WKB18"/>
      <c r="WKC18"/>
      <c r="WKD18"/>
      <c r="WKE18"/>
      <c r="WKF18"/>
      <c r="WKG18"/>
      <c r="WKH18"/>
      <c r="WKI18"/>
      <c r="WKJ18"/>
      <c r="WKK18"/>
      <c r="WKL18"/>
      <c r="WKM18"/>
      <c r="WKN18"/>
      <c r="WKO18"/>
      <c r="WKP18"/>
      <c r="WKQ18"/>
      <c r="WKR18"/>
      <c r="WKS18"/>
      <c r="WKT18"/>
      <c r="WKU18"/>
      <c r="WKV18"/>
      <c r="WKW18"/>
      <c r="WKX18"/>
      <c r="WKY18"/>
      <c r="WKZ18"/>
      <c r="WLA18"/>
      <c r="WLB18"/>
      <c r="WLC18"/>
      <c r="WLD18"/>
      <c r="WLE18"/>
      <c r="WLF18"/>
      <c r="WLG18"/>
      <c r="WLH18"/>
      <c r="WLI18"/>
      <c r="WLJ18"/>
      <c r="WLK18"/>
      <c r="WLL18"/>
      <c r="WLM18"/>
      <c r="WLN18"/>
      <c r="WLO18"/>
      <c r="WLP18"/>
      <c r="WLQ18"/>
      <c r="WLR18"/>
      <c r="WLS18"/>
      <c r="WLT18"/>
      <c r="WLU18"/>
      <c r="WLV18"/>
      <c r="WLW18"/>
      <c r="WLX18"/>
      <c r="WLY18"/>
      <c r="WLZ18"/>
      <c r="WMA18"/>
      <c r="WMB18"/>
      <c r="WMC18"/>
      <c r="WMD18"/>
      <c r="WME18"/>
      <c r="WMF18"/>
      <c r="WMG18"/>
      <c r="WMH18"/>
      <c r="WMI18"/>
      <c r="WMJ18"/>
      <c r="WMK18"/>
      <c r="WML18"/>
      <c r="WMM18"/>
      <c r="WMN18"/>
      <c r="WMO18"/>
      <c r="WMP18"/>
      <c r="WMQ18"/>
      <c r="WMR18"/>
      <c r="WMS18"/>
      <c r="WMT18"/>
      <c r="WMU18"/>
      <c r="WMV18"/>
      <c r="WMW18"/>
      <c r="WMX18"/>
      <c r="WMY18"/>
      <c r="WMZ18"/>
      <c r="WNA18"/>
      <c r="WNB18"/>
      <c r="WNC18"/>
      <c r="WND18"/>
      <c r="WNE18"/>
      <c r="WNF18"/>
      <c r="WNG18"/>
      <c r="WNH18"/>
      <c r="WNI18"/>
      <c r="WNJ18"/>
      <c r="WNK18"/>
      <c r="WNL18"/>
      <c r="WNM18"/>
      <c r="WNN18"/>
      <c r="WNO18"/>
      <c r="WNP18"/>
      <c r="WNQ18"/>
      <c r="WNR18"/>
      <c r="WNS18"/>
      <c r="WNT18"/>
      <c r="WNU18"/>
      <c r="WNV18"/>
      <c r="WNW18"/>
      <c r="WNX18"/>
      <c r="WNY18"/>
      <c r="WNZ18"/>
      <c r="WOA18"/>
      <c r="WOB18"/>
      <c r="WOC18"/>
      <c r="WOD18"/>
      <c r="WOE18"/>
      <c r="WOF18"/>
      <c r="WOG18"/>
      <c r="WOH18"/>
      <c r="WOI18"/>
      <c r="WOJ18"/>
      <c r="WOK18"/>
      <c r="WOL18"/>
      <c r="WOM18"/>
      <c r="WON18"/>
      <c r="WOO18"/>
      <c r="WOP18"/>
      <c r="WOQ18"/>
      <c r="WOR18"/>
      <c r="WOS18"/>
      <c r="WOT18"/>
      <c r="WOU18"/>
      <c r="WOV18"/>
      <c r="WOW18"/>
      <c r="WOX18"/>
      <c r="WOY18"/>
      <c r="WOZ18"/>
      <c r="WPA18"/>
      <c r="WPB18"/>
      <c r="WPC18"/>
      <c r="WPD18"/>
      <c r="WPE18"/>
      <c r="WPF18"/>
      <c r="WPG18"/>
      <c r="WPH18"/>
      <c r="WPI18"/>
      <c r="WPJ18"/>
      <c r="WPK18"/>
      <c r="WPL18"/>
      <c r="WPM18"/>
      <c r="WPN18"/>
      <c r="WPO18"/>
      <c r="WPP18"/>
      <c r="WPQ18"/>
      <c r="WPR18"/>
      <c r="WPS18"/>
      <c r="WPT18"/>
      <c r="WPU18"/>
      <c r="WPV18"/>
      <c r="WPW18"/>
      <c r="WPX18"/>
      <c r="WPY18"/>
      <c r="WPZ18"/>
      <c r="WQA18"/>
      <c r="WQB18"/>
      <c r="WQC18"/>
      <c r="WQD18"/>
      <c r="WQE18"/>
      <c r="WQF18"/>
      <c r="WQG18"/>
      <c r="WQH18"/>
      <c r="WQI18"/>
      <c r="WQJ18"/>
      <c r="WQK18"/>
      <c r="WQL18"/>
      <c r="WQM18"/>
      <c r="WQN18"/>
      <c r="WQO18"/>
      <c r="WQP18"/>
      <c r="WQQ18"/>
      <c r="WQR18"/>
      <c r="WQS18"/>
      <c r="WQT18"/>
      <c r="WQU18"/>
      <c r="WQV18"/>
      <c r="WQW18"/>
      <c r="WQX18"/>
      <c r="WQY18"/>
      <c r="WQZ18"/>
      <c r="WRA18"/>
      <c r="WRB18"/>
      <c r="WRC18"/>
      <c r="WRD18"/>
      <c r="WRE18"/>
      <c r="WRF18"/>
      <c r="WRG18"/>
      <c r="WRH18"/>
      <c r="WRI18"/>
      <c r="WRJ18"/>
      <c r="WRK18"/>
      <c r="WRL18"/>
      <c r="WRM18"/>
      <c r="WRN18"/>
      <c r="WRO18"/>
      <c r="WRP18"/>
      <c r="WRQ18"/>
      <c r="WRR18"/>
      <c r="WRS18"/>
      <c r="WRT18"/>
      <c r="WRU18"/>
      <c r="WRV18"/>
      <c r="WRW18"/>
      <c r="WRX18"/>
      <c r="WRY18"/>
      <c r="WRZ18"/>
      <c r="WSA18"/>
      <c r="WSB18"/>
      <c r="WSC18"/>
      <c r="WSD18"/>
      <c r="WSE18"/>
      <c r="WSF18"/>
      <c r="WSG18"/>
      <c r="WSH18"/>
      <c r="WSI18"/>
      <c r="WSJ18"/>
      <c r="WSK18"/>
      <c r="WSL18"/>
      <c r="WSM18"/>
      <c r="WSN18"/>
      <c r="WSO18"/>
      <c r="WSP18"/>
      <c r="WSQ18"/>
      <c r="WSR18"/>
      <c r="WSS18"/>
      <c r="WST18"/>
      <c r="WSU18"/>
      <c r="WSV18"/>
      <c r="WSW18"/>
      <c r="WSX18"/>
      <c r="WSY18"/>
      <c r="WSZ18"/>
      <c r="WTA18"/>
      <c r="WTB18"/>
      <c r="WTC18"/>
      <c r="WTD18"/>
      <c r="WTE18"/>
      <c r="WTF18"/>
      <c r="WTG18"/>
      <c r="WTH18"/>
      <c r="WTI18"/>
      <c r="WTJ18"/>
      <c r="WTK18"/>
      <c r="WTL18"/>
      <c r="WTM18"/>
      <c r="WTN18"/>
      <c r="WTO18"/>
      <c r="WTP18"/>
      <c r="WTQ18"/>
      <c r="WTR18"/>
      <c r="WTS18"/>
      <c r="WTT18"/>
      <c r="WTU18"/>
      <c r="WTV18"/>
      <c r="WTW18"/>
      <c r="WTX18"/>
      <c r="WTY18"/>
      <c r="WTZ18"/>
      <c r="WUA18"/>
      <c r="WUB18"/>
      <c r="WUC18"/>
      <c r="WUD18"/>
      <c r="WUE18"/>
      <c r="WUF18"/>
      <c r="WUG18"/>
      <c r="WUH18"/>
      <c r="WUI18"/>
      <c r="WUJ18"/>
      <c r="WUK18"/>
      <c r="WUL18"/>
      <c r="WUM18"/>
      <c r="WUN18"/>
      <c r="WUO18"/>
      <c r="WUP18"/>
      <c r="WUQ18"/>
      <c r="WUR18"/>
      <c r="WUS18"/>
      <c r="WUT18"/>
      <c r="WUU18"/>
      <c r="WUV18"/>
      <c r="WUW18"/>
      <c r="WUX18"/>
      <c r="WUY18"/>
      <c r="WUZ18"/>
      <c r="WVA18"/>
      <c r="WVB18"/>
      <c r="WVC18"/>
      <c r="WVD18"/>
      <c r="WVE18"/>
      <c r="WVF18"/>
      <c r="WVG18"/>
      <c r="WVH18"/>
      <c r="WVI18"/>
      <c r="WVJ18"/>
      <c r="WVK18"/>
      <c r="WVL18"/>
      <c r="WVM18"/>
      <c r="WVN18"/>
      <c r="WVO18"/>
      <c r="WVP18"/>
      <c r="WVQ18"/>
      <c r="WVR18"/>
      <c r="WVS18"/>
      <c r="WVT18"/>
      <c r="WVU18"/>
      <c r="WVV18"/>
      <c r="WVW18"/>
      <c r="WVX18"/>
      <c r="WVY18"/>
      <c r="WVZ18"/>
      <c r="WWA18"/>
      <c r="WWB18"/>
      <c r="WWC18"/>
      <c r="WWD18"/>
      <c r="WWE18"/>
      <c r="WWF18"/>
      <c r="WWG18"/>
      <c r="WWH18"/>
      <c r="WWI18"/>
      <c r="WWJ18"/>
      <c r="WWK18"/>
      <c r="WWL18"/>
      <c r="WWM18"/>
      <c r="WWN18"/>
      <c r="WWO18"/>
      <c r="WWP18"/>
      <c r="WWQ18"/>
      <c r="WWR18"/>
      <c r="WWS18"/>
      <c r="WWT18"/>
      <c r="WWU18"/>
      <c r="WWV18"/>
      <c r="WWW18"/>
      <c r="WWX18"/>
      <c r="WWY18"/>
      <c r="WWZ18"/>
      <c r="WXA18"/>
      <c r="WXB18"/>
      <c r="WXC18"/>
      <c r="WXD18"/>
      <c r="WXE18"/>
      <c r="WXF18"/>
      <c r="WXG18"/>
      <c r="WXH18"/>
      <c r="WXI18"/>
      <c r="WXJ18"/>
      <c r="WXK18"/>
      <c r="WXL18"/>
      <c r="WXM18"/>
      <c r="WXN18"/>
      <c r="WXO18"/>
      <c r="WXP18"/>
      <c r="WXQ18"/>
      <c r="WXR18"/>
      <c r="WXS18"/>
      <c r="WXT18"/>
      <c r="WXU18"/>
      <c r="WXV18"/>
      <c r="WXW18"/>
      <c r="WXX18"/>
      <c r="WXY18"/>
      <c r="WXZ18"/>
      <c r="WYA18"/>
      <c r="WYB18"/>
      <c r="WYC18"/>
      <c r="WYD18"/>
      <c r="WYE18"/>
      <c r="WYF18"/>
      <c r="WYG18"/>
      <c r="WYH18"/>
      <c r="WYI18"/>
      <c r="WYJ18"/>
      <c r="WYK18"/>
      <c r="WYL18"/>
      <c r="WYM18"/>
      <c r="WYN18"/>
      <c r="WYO18"/>
      <c r="WYP18"/>
      <c r="WYQ18"/>
      <c r="WYR18"/>
      <c r="WYS18"/>
      <c r="WYT18"/>
      <c r="WYU18"/>
      <c r="WYV18"/>
      <c r="WYW18"/>
      <c r="WYX18"/>
      <c r="WYY18"/>
      <c r="WYZ18"/>
      <c r="WZA18"/>
      <c r="WZB18"/>
      <c r="WZC18"/>
      <c r="WZD18"/>
      <c r="WZE18"/>
      <c r="WZF18"/>
      <c r="WZG18"/>
      <c r="WZH18"/>
      <c r="WZI18"/>
      <c r="WZJ18"/>
      <c r="WZK18"/>
      <c r="WZL18"/>
      <c r="WZM18"/>
      <c r="WZN18"/>
      <c r="WZO18"/>
      <c r="WZP18"/>
      <c r="WZQ18"/>
      <c r="WZR18"/>
      <c r="WZS18"/>
      <c r="WZT18"/>
      <c r="WZU18"/>
      <c r="WZV18"/>
      <c r="WZW18"/>
      <c r="WZX18"/>
      <c r="WZY18"/>
      <c r="WZZ18"/>
      <c r="XAA18"/>
      <c r="XAB18"/>
      <c r="XAC18"/>
      <c r="XAD18"/>
      <c r="XAE18"/>
      <c r="XAF18"/>
      <c r="XAG18"/>
      <c r="XAH18"/>
      <c r="XAI18"/>
      <c r="XAJ18"/>
      <c r="XAK18"/>
      <c r="XAL18"/>
      <c r="XAM18"/>
      <c r="XAN18"/>
      <c r="XAO18"/>
      <c r="XAP18"/>
      <c r="XAQ18"/>
      <c r="XAR18"/>
      <c r="XAS18"/>
      <c r="XAT18"/>
      <c r="XAU18"/>
      <c r="XAV18"/>
      <c r="XAW18"/>
      <c r="XAX18"/>
      <c r="XAY18"/>
      <c r="XAZ18"/>
      <c r="XBA18"/>
      <c r="XBB18"/>
      <c r="XBC18"/>
      <c r="XBD18"/>
      <c r="XBE18"/>
      <c r="XBF18"/>
      <c r="XBG18"/>
      <c r="XBH18"/>
      <c r="XBI18"/>
      <c r="XBJ18"/>
      <c r="XBK18"/>
      <c r="XBL18"/>
      <c r="XBM18"/>
      <c r="XBN18"/>
      <c r="XBO18"/>
      <c r="XBP18"/>
      <c r="XBQ18"/>
      <c r="XBR18"/>
      <c r="XBS18"/>
      <c r="XBT18"/>
      <c r="XBU18"/>
      <c r="XBV18"/>
      <c r="XBW18"/>
      <c r="XBX18"/>
      <c r="XBY18"/>
      <c r="XBZ18"/>
      <c r="XCA18"/>
      <c r="XCB18"/>
      <c r="XCC18"/>
      <c r="XCD18"/>
      <c r="XCE18"/>
      <c r="XCF18"/>
      <c r="XCG18"/>
      <c r="XCH18"/>
      <c r="XCI18"/>
      <c r="XCJ18"/>
      <c r="XCK18"/>
      <c r="XCL18"/>
      <c r="XCM18"/>
      <c r="XCN18"/>
      <c r="XCO18"/>
      <c r="XCP18"/>
      <c r="XCQ18"/>
      <c r="XCR18"/>
      <c r="XCS18"/>
      <c r="XCT18"/>
      <c r="XCU18"/>
      <c r="XCV18"/>
      <c r="XCW18"/>
      <c r="XCX18"/>
      <c r="XCY18"/>
      <c r="XCZ18"/>
      <c r="XDA18"/>
      <c r="XDB18"/>
      <c r="XDC18"/>
      <c r="XDD18"/>
      <c r="XDE18"/>
      <c r="XDF18"/>
      <c r="XDG18"/>
      <c r="XDH18"/>
      <c r="XDI18"/>
      <c r="XDJ18"/>
      <c r="XDK18"/>
      <c r="XDL18"/>
      <c r="XDM18"/>
      <c r="XDN18"/>
      <c r="XDO18"/>
      <c r="XDP18"/>
      <c r="XDQ18"/>
      <c r="XDR18"/>
      <c r="XDS18"/>
      <c r="XDT18"/>
      <c r="XDU18"/>
      <c r="XDV18"/>
      <c r="XDW18"/>
      <c r="XDX18"/>
      <c r="XDY18"/>
      <c r="XDZ18"/>
      <c r="XEA18"/>
      <c r="XEB18"/>
      <c r="XEC18"/>
      <c r="XED18"/>
      <c r="XEE18"/>
      <c r="XEF18"/>
      <c r="XEG18"/>
      <c r="XEH18"/>
      <c r="XEI18"/>
      <c r="XEJ18"/>
      <c r="XEK18"/>
      <c r="XEL18"/>
      <c r="XEM18"/>
      <c r="XEN18"/>
      <c r="XEO18"/>
      <c r="XEP18"/>
      <c r="XEQ18"/>
      <c r="XER18"/>
      <c r="XES18"/>
      <c r="XET18"/>
      <c r="XEU18"/>
      <c r="XEV18"/>
      <c r="XEW18"/>
      <c r="XEX18"/>
      <c r="XEY18"/>
      <c r="XEZ18"/>
      <c r="XFA18"/>
      <c r="XFB18"/>
      <c r="XFC18"/>
      <c r="XFD18"/>
    </row>
    <row r="37" spans="25:25" x14ac:dyDescent="0.25">
      <c r="Y37" t="s">
        <v>462</v>
      </c>
    </row>
    <row r="39" spans="25:25" x14ac:dyDescent="0.25">
      <c r="Y39" t="s">
        <v>463</v>
      </c>
    </row>
  </sheetData>
  <sortState ref="K3:L16">
    <sortCondition ref="K2"/>
  </sortState>
  <pageMargins left="0.7" right="0.7" top="0.75" bottom="0.75" header="0.3" footer="0.3"/>
  <pageSetup paperSize="9" orientation="portrait" horizontalDpi="120" verticalDpi="12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6"/>
  <sheetViews>
    <sheetView workbookViewId="0">
      <selection activeCell="N4" sqref="N4"/>
    </sheetView>
  </sheetViews>
  <sheetFormatPr baseColWidth="10" defaultRowHeight="15" x14ac:dyDescent="0.25"/>
  <cols>
    <col min="1" max="2" width="11.85546875" bestFit="1" customWidth="1"/>
  </cols>
  <sheetData>
    <row r="1" spans="1:14" x14ac:dyDescent="0.25">
      <c r="A1" s="22">
        <f ca="1">+RANDBETWEEN(0,3)</f>
        <v>0</v>
      </c>
      <c r="B1" s="22">
        <f t="shared" ref="B1:C1" ca="1" si="0">+RANDBETWEEN(0,3)</f>
        <v>2</v>
      </c>
      <c r="C1" s="22">
        <f t="shared" ca="1" si="0"/>
        <v>3</v>
      </c>
      <c r="D1" s="22"/>
      <c r="G1">
        <v>1</v>
      </c>
      <c r="H1" s="20" t="s">
        <v>236</v>
      </c>
      <c r="I1" s="21" t="s">
        <v>429</v>
      </c>
      <c r="J1" s="21">
        <f ca="1">+RANDBETWEEN(1,2)</f>
        <v>1</v>
      </c>
      <c r="K1" s="21">
        <f ca="1">+RANDBETWEEN(1,34)</f>
        <v>2</v>
      </c>
      <c r="L1" s="21">
        <f ca="1">+IF(Base!AN14="N",0,IF(Base!AN14="P",5,IF(Base!AN14="M",10,-K1+1)))</f>
        <v>-1</v>
      </c>
      <c r="M1" s="21">
        <f ca="1">+SUM(K1,L1)</f>
        <v>1</v>
      </c>
      <c r="N1" s="21" t="str">
        <f ca="1">+IF(J1=1,VLOOKUP(M1,$A$7:$D$51,4,FALSE),VLOOKUP(M1,$A$7:$D$51,3,FALSE))</f>
        <v>Nada especial</v>
      </c>
    </row>
    <row r="2" spans="1:14" x14ac:dyDescent="0.25">
      <c r="A2" s="22">
        <f ca="1">+RANDBETWEEN(1,100)</f>
        <v>79</v>
      </c>
      <c r="B2" s="22">
        <f ca="1">+RANDBETWEEN(1,9)</f>
        <v>7</v>
      </c>
      <c r="C2" s="22">
        <f t="shared" ref="C2:D2" ca="1" si="1">+RANDBETWEEN(1,9)</f>
        <v>5</v>
      </c>
      <c r="D2" s="22">
        <f t="shared" ca="1" si="1"/>
        <v>4</v>
      </c>
      <c r="G2">
        <v>2</v>
      </c>
      <c r="H2" s="20" t="s">
        <v>236</v>
      </c>
      <c r="J2" s="21">
        <f t="shared" ref="J2:J3" ca="1" si="2">+RANDBETWEEN(1,2)</f>
        <v>2</v>
      </c>
      <c r="K2" s="21">
        <f t="shared" ref="K2:K3" ca="1" si="3">+RANDBETWEEN(1,34)</f>
        <v>22</v>
      </c>
      <c r="L2" s="21">
        <f ca="1">+IF(Base!AN15="N",0,IF(Base!AN15="P",5,IF(Base!AN15="M",10,-K2+1)))</f>
        <v>0</v>
      </c>
      <c r="M2" s="21">
        <f t="shared" ref="M2:M3" ca="1" si="4">+SUM(K2,L2)</f>
        <v>22</v>
      </c>
      <c r="N2" s="21" t="str">
        <f ca="1">+IF(J2=1,VLOOKUP(M2,$A$7:$D$51,4,FALSE),VLOOKUP(M2,$A$7:$D$51,3,FALSE))</f>
        <v>Distraido</v>
      </c>
    </row>
    <row r="3" spans="1:14" x14ac:dyDescent="0.25">
      <c r="A3" s="22"/>
      <c r="B3" s="22" t="str">
        <f ca="1">+VLOOKUP(B2,$G$1:$H$10,2,FALSE)</f>
        <v>P</v>
      </c>
      <c r="C3" s="22" t="str">
        <f t="shared" ref="C3:D3" ca="1" si="5">+VLOOKUP(C2,$G$1:$H$10,2,FALSE)</f>
        <v>N</v>
      </c>
      <c r="D3" s="22" t="str">
        <f t="shared" ca="1" si="5"/>
        <v>N</v>
      </c>
      <c r="G3">
        <v>3</v>
      </c>
      <c r="H3" s="20" t="s">
        <v>236</v>
      </c>
      <c r="J3" s="21">
        <f t="shared" ca="1" si="2"/>
        <v>1</v>
      </c>
      <c r="K3" s="21">
        <f t="shared" ca="1" si="3"/>
        <v>14</v>
      </c>
      <c r="L3" s="21">
        <f ca="1">+IF(Base!AN16="N",0,IF(Base!AN16="P",5,IF(Base!AN16="M",10,-K3+1)))</f>
        <v>-13</v>
      </c>
      <c r="M3" s="21">
        <f t="shared" ca="1" si="4"/>
        <v>1</v>
      </c>
      <c r="N3" s="21" t="str">
        <f ca="1">+IF(J3=1,VLOOKUP(M3,$A$7:$D$51,4,FALSE),VLOOKUP(M3,$A$7:$D$51,3,FALSE))</f>
        <v>Nada especial</v>
      </c>
    </row>
    <row r="4" spans="1:14" x14ac:dyDescent="0.25">
      <c r="G4">
        <v>3</v>
      </c>
      <c r="H4" s="20" t="s">
        <v>236</v>
      </c>
    </row>
    <row r="5" spans="1:14" x14ac:dyDescent="0.25">
      <c r="G5">
        <v>4</v>
      </c>
      <c r="H5" s="20" t="s">
        <v>236</v>
      </c>
    </row>
    <row r="6" spans="1:14" x14ac:dyDescent="0.25">
      <c r="B6" t="s">
        <v>300</v>
      </c>
      <c r="C6" s="8" t="s">
        <v>362</v>
      </c>
      <c r="D6" s="8"/>
      <c r="E6" s="8"/>
      <c r="G6">
        <v>5</v>
      </c>
      <c r="H6" s="20" t="s">
        <v>236</v>
      </c>
    </row>
    <row r="7" spans="1:14" x14ac:dyDescent="0.25">
      <c r="A7">
        <v>1</v>
      </c>
      <c r="B7" t="s">
        <v>301</v>
      </c>
      <c r="C7" t="s">
        <v>361</v>
      </c>
      <c r="D7" s="8" t="s">
        <v>361</v>
      </c>
      <c r="E7" s="8"/>
      <c r="G7">
        <v>6</v>
      </c>
      <c r="H7" s="20" t="s">
        <v>237</v>
      </c>
    </row>
    <row r="8" spans="1:14" x14ac:dyDescent="0.25">
      <c r="A8">
        <v>2</v>
      </c>
      <c r="B8" t="s">
        <v>299</v>
      </c>
      <c r="C8" s="8" t="s">
        <v>363</v>
      </c>
      <c r="D8" s="8" t="s">
        <v>396</v>
      </c>
      <c r="E8" s="8"/>
      <c r="G8">
        <v>7</v>
      </c>
      <c r="H8" s="20" t="s">
        <v>237</v>
      </c>
    </row>
    <row r="9" spans="1:14" x14ac:dyDescent="0.25">
      <c r="A9">
        <v>3</v>
      </c>
      <c r="B9" t="s">
        <v>302</v>
      </c>
      <c r="C9" s="8" t="s">
        <v>364</v>
      </c>
      <c r="D9" s="8" t="s">
        <v>397</v>
      </c>
      <c r="E9" s="8"/>
      <c r="G9">
        <v>8</v>
      </c>
      <c r="H9" s="20" t="s">
        <v>237</v>
      </c>
    </row>
    <row r="10" spans="1:14" x14ac:dyDescent="0.25">
      <c r="A10">
        <v>4</v>
      </c>
      <c r="B10" t="s">
        <v>303</v>
      </c>
      <c r="C10" s="8" t="s">
        <v>365</v>
      </c>
      <c r="D10" s="8" t="s">
        <v>398</v>
      </c>
      <c r="E10" s="8"/>
      <c r="G10">
        <v>9</v>
      </c>
      <c r="H10" s="20" t="s">
        <v>235</v>
      </c>
    </row>
    <row r="11" spans="1:14" x14ac:dyDescent="0.25">
      <c r="A11">
        <v>5</v>
      </c>
      <c r="B11" t="s">
        <v>304</v>
      </c>
      <c r="C11" s="8" t="s">
        <v>366</v>
      </c>
      <c r="D11" s="8" t="s">
        <v>399</v>
      </c>
      <c r="E11" s="8"/>
      <c r="H11" s="20"/>
    </row>
    <row r="12" spans="1:14" x14ac:dyDescent="0.25">
      <c r="A12">
        <v>6</v>
      </c>
      <c r="B12" t="s">
        <v>305</v>
      </c>
      <c r="C12" s="8" t="s">
        <v>367</v>
      </c>
      <c r="D12" s="8" t="s">
        <v>400</v>
      </c>
      <c r="E12" s="8"/>
      <c r="H12" s="20"/>
    </row>
    <row r="13" spans="1:14" x14ac:dyDescent="0.25">
      <c r="A13">
        <v>7</v>
      </c>
      <c r="B13" t="s">
        <v>306</v>
      </c>
      <c r="C13" s="8" t="s">
        <v>368</v>
      </c>
      <c r="D13" s="8" t="s">
        <v>401</v>
      </c>
      <c r="E13" s="8"/>
    </row>
    <row r="14" spans="1:14" x14ac:dyDescent="0.25">
      <c r="A14">
        <v>8</v>
      </c>
      <c r="B14" t="s">
        <v>307</v>
      </c>
      <c r="C14" s="8" t="s">
        <v>369</v>
      </c>
      <c r="D14" s="8" t="s">
        <v>402</v>
      </c>
      <c r="E14" s="8"/>
    </row>
    <row r="15" spans="1:14" x14ac:dyDescent="0.25">
      <c r="A15">
        <v>9</v>
      </c>
      <c r="B15" t="s">
        <v>308</v>
      </c>
      <c r="C15" s="8" t="s">
        <v>370</v>
      </c>
      <c r="D15" s="8" t="s">
        <v>403</v>
      </c>
      <c r="E15" s="8"/>
    </row>
    <row r="16" spans="1:14" x14ac:dyDescent="0.25">
      <c r="A16">
        <v>10</v>
      </c>
      <c r="B16" t="s">
        <v>309</v>
      </c>
      <c r="C16" s="8" t="s">
        <v>371</v>
      </c>
      <c r="D16" s="8" t="s">
        <v>404</v>
      </c>
      <c r="E16" s="8"/>
    </row>
    <row r="17" spans="1:5" x14ac:dyDescent="0.25">
      <c r="A17">
        <v>11</v>
      </c>
      <c r="B17" t="s">
        <v>310</v>
      </c>
      <c r="C17" s="8" t="s">
        <v>372</v>
      </c>
      <c r="D17" s="8" t="s">
        <v>405</v>
      </c>
      <c r="E17" s="8"/>
    </row>
    <row r="18" spans="1:5" x14ac:dyDescent="0.25">
      <c r="A18">
        <v>12</v>
      </c>
      <c r="B18" t="s">
        <v>311</v>
      </c>
      <c r="C18" s="8" t="s">
        <v>373</v>
      </c>
      <c r="D18" s="8" t="s">
        <v>406</v>
      </c>
      <c r="E18" s="8"/>
    </row>
    <row r="19" spans="1:5" x14ac:dyDescent="0.25">
      <c r="A19">
        <v>13</v>
      </c>
      <c r="B19" t="s">
        <v>312</v>
      </c>
      <c r="C19" s="8" t="s">
        <v>374</v>
      </c>
      <c r="D19" s="8" t="s">
        <v>407</v>
      </c>
      <c r="E19" s="8"/>
    </row>
    <row r="20" spans="1:5" x14ac:dyDescent="0.25">
      <c r="A20">
        <v>14</v>
      </c>
      <c r="B20" t="s">
        <v>313</v>
      </c>
      <c r="C20" s="8" t="s">
        <v>375</v>
      </c>
      <c r="D20" s="8" t="s">
        <v>408</v>
      </c>
      <c r="E20" s="8"/>
    </row>
    <row r="21" spans="1:5" x14ac:dyDescent="0.25">
      <c r="A21">
        <v>15</v>
      </c>
      <c r="B21" t="s">
        <v>314</v>
      </c>
      <c r="C21" s="8" t="s">
        <v>376</v>
      </c>
      <c r="D21" s="8" t="s">
        <v>409</v>
      </c>
      <c r="E21" s="8"/>
    </row>
    <row r="22" spans="1:5" x14ac:dyDescent="0.25">
      <c r="A22">
        <v>16</v>
      </c>
      <c r="B22" t="s">
        <v>315</v>
      </c>
      <c r="C22" s="8" t="s">
        <v>377</v>
      </c>
      <c r="D22" s="8" t="s">
        <v>410</v>
      </c>
      <c r="E22" s="8"/>
    </row>
    <row r="23" spans="1:5" x14ac:dyDescent="0.25">
      <c r="A23">
        <v>17</v>
      </c>
      <c r="B23" t="s">
        <v>248</v>
      </c>
      <c r="C23" s="8" t="s">
        <v>378</v>
      </c>
      <c r="D23" s="8" t="s">
        <v>411</v>
      </c>
      <c r="E23" s="8"/>
    </row>
    <row r="24" spans="1:5" x14ac:dyDescent="0.25">
      <c r="A24">
        <v>18</v>
      </c>
      <c r="B24" t="s">
        <v>316</v>
      </c>
      <c r="C24" s="8" t="s">
        <v>379</v>
      </c>
      <c r="D24" s="8" t="s">
        <v>412</v>
      </c>
      <c r="E24" s="8"/>
    </row>
    <row r="25" spans="1:5" x14ac:dyDescent="0.25">
      <c r="A25">
        <v>19</v>
      </c>
      <c r="B25" t="s">
        <v>317</v>
      </c>
      <c r="C25" s="8" t="s">
        <v>380</v>
      </c>
      <c r="D25" s="8" t="s">
        <v>413</v>
      </c>
      <c r="E25" s="8"/>
    </row>
    <row r="26" spans="1:5" x14ac:dyDescent="0.25">
      <c r="A26">
        <v>20</v>
      </c>
      <c r="B26" t="s">
        <v>318</v>
      </c>
      <c r="C26" s="8" t="s">
        <v>381</v>
      </c>
      <c r="D26" s="8" t="s">
        <v>414</v>
      </c>
      <c r="E26" s="8"/>
    </row>
    <row r="27" spans="1:5" x14ac:dyDescent="0.25">
      <c r="A27">
        <v>21</v>
      </c>
      <c r="B27" t="s">
        <v>319</v>
      </c>
      <c r="C27" s="8" t="s">
        <v>382</v>
      </c>
      <c r="D27" s="8" t="s">
        <v>415</v>
      </c>
      <c r="E27" s="8"/>
    </row>
    <row r="28" spans="1:5" x14ac:dyDescent="0.25">
      <c r="A28">
        <v>22</v>
      </c>
      <c r="B28" t="s">
        <v>320</v>
      </c>
      <c r="C28" s="8" t="s">
        <v>383</v>
      </c>
      <c r="D28" s="8" t="s">
        <v>416</v>
      </c>
      <c r="E28" s="8"/>
    </row>
    <row r="29" spans="1:5" x14ac:dyDescent="0.25">
      <c r="A29">
        <v>23</v>
      </c>
      <c r="B29" t="s">
        <v>321</v>
      </c>
      <c r="C29" s="8" t="s">
        <v>384</v>
      </c>
      <c r="D29" s="8" t="s">
        <v>417</v>
      </c>
      <c r="E29" s="8"/>
    </row>
    <row r="30" spans="1:5" x14ac:dyDescent="0.25">
      <c r="A30">
        <v>24</v>
      </c>
      <c r="B30" t="s">
        <v>322</v>
      </c>
      <c r="C30" s="8" t="s">
        <v>385</v>
      </c>
      <c r="D30" s="8" t="s">
        <v>418</v>
      </c>
      <c r="E30" s="8"/>
    </row>
    <row r="31" spans="1:5" x14ac:dyDescent="0.25">
      <c r="A31">
        <v>25</v>
      </c>
      <c r="B31" t="s">
        <v>323</v>
      </c>
      <c r="C31" s="8" t="s">
        <v>386</v>
      </c>
      <c r="D31" s="8" t="s">
        <v>419</v>
      </c>
      <c r="E31" s="8"/>
    </row>
    <row r="32" spans="1:5" x14ac:dyDescent="0.25">
      <c r="A32">
        <v>26</v>
      </c>
      <c r="B32" t="s">
        <v>324</v>
      </c>
      <c r="C32" s="8" t="s">
        <v>387</v>
      </c>
      <c r="D32" s="8" t="s">
        <v>420</v>
      </c>
      <c r="E32" s="8"/>
    </row>
    <row r="33" spans="1:5" x14ac:dyDescent="0.25">
      <c r="A33">
        <v>27</v>
      </c>
      <c r="B33" t="s">
        <v>325</v>
      </c>
      <c r="C33" s="8" t="s">
        <v>388</v>
      </c>
      <c r="D33" s="8" t="s">
        <v>421</v>
      </c>
      <c r="E33" s="8"/>
    </row>
    <row r="34" spans="1:5" x14ac:dyDescent="0.25">
      <c r="A34">
        <v>28</v>
      </c>
      <c r="B34" t="s">
        <v>326</v>
      </c>
      <c r="C34" s="8" t="s">
        <v>389</v>
      </c>
      <c r="D34" s="8" t="s">
        <v>422</v>
      </c>
      <c r="E34" s="8"/>
    </row>
    <row r="35" spans="1:5" x14ac:dyDescent="0.25">
      <c r="A35">
        <v>29</v>
      </c>
      <c r="B35" t="s">
        <v>327</v>
      </c>
      <c r="C35" s="8" t="s">
        <v>390</v>
      </c>
      <c r="D35" s="8" t="s">
        <v>423</v>
      </c>
      <c r="E35" s="8"/>
    </row>
    <row r="36" spans="1:5" x14ac:dyDescent="0.25">
      <c r="A36">
        <v>30</v>
      </c>
      <c r="B36" t="s">
        <v>328</v>
      </c>
      <c r="C36" s="8" t="s">
        <v>391</v>
      </c>
      <c r="D36" s="8" t="s">
        <v>424</v>
      </c>
      <c r="E36" s="8"/>
    </row>
    <row r="37" spans="1:5" x14ac:dyDescent="0.25">
      <c r="A37">
        <v>31</v>
      </c>
      <c r="B37" t="s">
        <v>329</v>
      </c>
      <c r="C37" s="8" t="s">
        <v>392</v>
      </c>
      <c r="D37" s="8" t="s">
        <v>425</v>
      </c>
      <c r="E37" s="8"/>
    </row>
    <row r="38" spans="1:5" x14ac:dyDescent="0.25">
      <c r="A38">
        <v>32</v>
      </c>
      <c r="B38" t="s">
        <v>330</v>
      </c>
      <c r="C38" s="8" t="s">
        <v>393</v>
      </c>
      <c r="D38" s="8" t="s">
        <v>426</v>
      </c>
      <c r="E38" s="8"/>
    </row>
    <row r="39" spans="1:5" x14ac:dyDescent="0.25">
      <c r="A39">
        <v>33</v>
      </c>
      <c r="B39" t="s">
        <v>331</v>
      </c>
      <c r="C39" s="8" t="s">
        <v>394</v>
      </c>
      <c r="D39" s="8" t="s">
        <v>427</v>
      </c>
      <c r="E39" s="8"/>
    </row>
    <row r="40" spans="1:5" x14ac:dyDescent="0.25">
      <c r="A40">
        <v>34</v>
      </c>
      <c r="B40" t="s">
        <v>332</v>
      </c>
      <c r="C40" s="8" t="s">
        <v>395</v>
      </c>
      <c r="D40" s="8" t="s">
        <v>428</v>
      </c>
      <c r="E40" s="8"/>
    </row>
    <row r="41" spans="1:5" x14ac:dyDescent="0.25">
      <c r="A41">
        <v>35</v>
      </c>
      <c r="B41" t="s">
        <v>333</v>
      </c>
      <c r="C41" s="8" t="s">
        <v>395</v>
      </c>
      <c r="D41" s="8" t="s">
        <v>428</v>
      </c>
      <c r="E41" s="8"/>
    </row>
    <row r="42" spans="1:5" x14ac:dyDescent="0.25">
      <c r="A42">
        <v>36</v>
      </c>
      <c r="B42" t="s">
        <v>334</v>
      </c>
      <c r="C42" s="8" t="s">
        <v>395</v>
      </c>
      <c r="D42" s="8" t="s">
        <v>428</v>
      </c>
      <c r="E42" s="8"/>
    </row>
    <row r="43" spans="1:5" x14ac:dyDescent="0.25">
      <c r="A43">
        <v>37</v>
      </c>
      <c r="B43" t="s">
        <v>335</v>
      </c>
      <c r="C43" s="8" t="s">
        <v>395</v>
      </c>
      <c r="D43" s="8" t="s">
        <v>428</v>
      </c>
      <c r="E43" s="8"/>
    </row>
    <row r="44" spans="1:5" x14ac:dyDescent="0.25">
      <c r="A44">
        <v>38</v>
      </c>
      <c r="B44" t="s">
        <v>336</v>
      </c>
      <c r="C44" s="8" t="s">
        <v>395</v>
      </c>
      <c r="D44" s="8" t="s">
        <v>428</v>
      </c>
      <c r="E44" s="8"/>
    </row>
    <row r="45" spans="1:5" x14ac:dyDescent="0.25">
      <c r="A45">
        <v>39</v>
      </c>
      <c r="B45" t="s">
        <v>337</v>
      </c>
      <c r="C45" s="8" t="s">
        <v>395</v>
      </c>
      <c r="D45" s="8" t="s">
        <v>428</v>
      </c>
      <c r="E45" s="8"/>
    </row>
    <row r="46" spans="1:5" x14ac:dyDescent="0.25">
      <c r="A46">
        <v>40</v>
      </c>
      <c r="B46" t="s">
        <v>338</v>
      </c>
      <c r="C46" s="8" t="s">
        <v>395</v>
      </c>
      <c r="D46" s="8" t="s">
        <v>428</v>
      </c>
      <c r="E46" s="8"/>
    </row>
    <row r="47" spans="1:5" x14ac:dyDescent="0.25">
      <c r="A47">
        <v>41</v>
      </c>
      <c r="B47" t="s">
        <v>339</v>
      </c>
      <c r="C47" s="8" t="s">
        <v>395</v>
      </c>
      <c r="D47" s="8" t="s">
        <v>428</v>
      </c>
      <c r="E47" s="8"/>
    </row>
    <row r="48" spans="1:5" x14ac:dyDescent="0.25">
      <c r="A48">
        <v>42</v>
      </c>
      <c r="B48" t="s">
        <v>340</v>
      </c>
      <c r="C48" s="8" t="s">
        <v>395</v>
      </c>
      <c r="D48" s="8" t="s">
        <v>428</v>
      </c>
      <c r="E48" s="8"/>
    </row>
    <row r="49" spans="1:5" x14ac:dyDescent="0.25">
      <c r="A49">
        <v>43</v>
      </c>
      <c r="B49" t="s">
        <v>341</v>
      </c>
      <c r="C49" s="8" t="s">
        <v>395</v>
      </c>
      <c r="D49" s="8" t="s">
        <v>428</v>
      </c>
      <c r="E49" s="8"/>
    </row>
    <row r="50" spans="1:5" x14ac:dyDescent="0.25">
      <c r="A50">
        <v>44</v>
      </c>
      <c r="B50" t="s">
        <v>342</v>
      </c>
      <c r="C50" s="8" t="s">
        <v>395</v>
      </c>
      <c r="D50" s="8" t="s">
        <v>428</v>
      </c>
      <c r="E50" s="8"/>
    </row>
    <row r="51" spans="1:5" x14ac:dyDescent="0.25">
      <c r="A51">
        <v>45</v>
      </c>
      <c r="B51" t="s">
        <v>343</v>
      </c>
      <c r="C51" s="8" t="s">
        <v>395</v>
      </c>
      <c r="D51" s="8" t="s">
        <v>428</v>
      </c>
      <c r="E51" s="8"/>
    </row>
    <row r="52" spans="1:5" x14ac:dyDescent="0.25">
      <c r="A52">
        <v>46</v>
      </c>
      <c r="B52" t="s">
        <v>344</v>
      </c>
      <c r="C52" s="8"/>
      <c r="D52" s="8"/>
      <c r="E52" s="8"/>
    </row>
    <row r="53" spans="1:5" x14ac:dyDescent="0.25">
      <c r="A53">
        <v>47</v>
      </c>
      <c r="B53" t="s">
        <v>345</v>
      </c>
      <c r="C53" s="8"/>
      <c r="D53" s="8"/>
      <c r="E53" s="8"/>
    </row>
    <row r="54" spans="1:5" x14ac:dyDescent="0.25">
      <c r="A54">
        <v>48</v>
      </c>
      <c r="B54" t="s">
        <v>346</v>
      </c>
      <c r="C54" s="8"/>
      <c r="D54" s="8"/>
      <c r="E54" s="8"/>
    </row>
    <row r="55" spans="1:5" x14ac:dyDescent="0.25">
      <c r="A55">
        <v>49</v>
      </c>
      <c r="B55" t="s">
        <v>347</v>
      </c>
      <c r="C55" s="8"/>
      <c r="D55" s="8"/>
      <c r="E55" s="8"/>
    </row>
    <row r="56" spans="1:5" x14ac:dyDescent="0.25">
      <c r="A56">
        <v>50</v>
      </c>
      <c r="B56" t="s">
        <v>348</v>
      </c>
      <c r="C56" s="8"/>
      <c r="D56" s="8"/>
      <c r="E56" s="8"/>
    </row>
    <row r="57" spans="1:5" x14ac:dyDescent="0.25">
      <c r="A57">
        <v>51</v>
      </c>
      <c r="B57" t="s">
        <v>349</v>
      </c>
      <c r="C57" s="8"/>
      <c r="D57" s="8"/>
      <c r="E57" s="8"/>
    </row>
    <row r="58" spans="1:5" x14ac:dyDescent="0.25">
      <c r="A58">
        <v>52</v>
      </c>
      <c r="B58" t="s">
        <v>350</v>
      </c>
      <c r="C58" s="8"/>
      <c r="D58" s="8"/>
      <c r="E58" s="8"/>
    </row>
    <row r="59" spans="1:5" x14ac:dyDescent="0.25">
      <c r="A59">
        <v>53</v>
      </c>
      <c r="B59" t="s">
        <v>351</v>
      </c>
      <c r="C59" s="8"/>
      <c r="D59" s="8"/>
      <c r="E59" s="8"/>
    </row>
    <row r="60" spans="1:5" x14ac:dyDescent="0.25">
      <c r="A60">
        <v>54</v>
      </c>
      <c r="B60" t="s">
        <v>352</v>
      </c>
      <c r="C60" s="8"/>
      <c r="D60" s="8"/>
      <c r="E60" s="8"/>
    </row>
    <row r="61" spans="1:5" x14ac:dyDescent="0.25">
      <c r="A61">
        <v>55</v>
      </c>
      <c r="B61" t="s">
        <v>353</v>
      </c>
      <c r="C61" s="8"/>
      <c r="D61" s="8"/>
      <c r="E61" s="8"/>
    </row>
    <row r="62" spans="1:5" x14ac:dyDescent="0.25">
      <c r="A62">
        <v>56</v>
      </c>
      <c r="B62" t="s">
        <v>354</v>
      </c>
      <c r="C62" s="8"/>
      <c r="D62" s="8"/>
      <c r="E62" s="8"/>
    </row>
    <row r="63" spans="1:5" x14ac:dyDescent="0.25">
      <c r="A63">
        <v>57</v>
      </c>
      <c r="B63" t="s">
        <v>355</v>
      </c>
      <c r="C63" s="8"/>
      <c r="D63" s="8"/>
      <c r="E63" s="8"/>
    </row>
    <row r="64" spans="1:5" x14ac:dyDescent="0.25">
      <c r="A64">
        <v>58</v>
      </c>
      <c r="B64" t="s">
        <v>356</v>
      </c>
      <c r="C64" s="8"/>
      <c r="D64" s="8"/>
      <c r="E64" s="8"/>
    </row>
    <row r="65" spans="1:5" x14ac:dyDescent="0.25">
      <c r="A65">
        <v>59</v>
      </c>
      <c r="B65" t="s">
        <v>357</v>
      </c>
      <c r="C65" s="8"/>
      <c r="D65" s="8"/>
      <c r="E65" s="8"/>
    </row>
    <row r="66" spans="1:5" x14ac:dyDescent="0.25">
      <c r="A66">
        <v>60</v>
      </c>
      <c r="B66" t="s">
        <v>358</v>
      </c>
      <c r="C66" s="8"/>
      <c r="D66" s="8"/>
      <c r="E66" s="8"/>
    </row>
    <row r="67" spans="1:5" x14ac:dyDescent="0.25">
      <c r="A67">
        <v>61</v>
      </c>
      <c r="B67" t="s">
        <v>359</v>
      </c>
      <c r="C67" s="8"/>
      <c r="D67" s="8"/>
      <c r="E67" s="8"/>
    </row>
    <row r="68" spans="1:5" x14ac:dyDescent="0.25">
      <c r="A68">
        <v>62</v>
      </c>
      <c r="B68" t="s">
        <v>360</v>
      </c>
      <c r="C68" s="8"/>
      <c r="D68" s="8"/>
      <c r="E68" s="8"/>
    </row>
    <row r="69" spans="1:5" x14ac:dyDescent="0.25">
      <c r="A69">
        <v>63</v>
      </c>
      <c r="B69" t="s">
        <v>361</v>
      </c>
      <c r="C69" s="8"/>
      <c r="D69" s="8"/>
      <c r="E69" s="8"/>
    </row>
    <row r="70" spans="1:5" x14ac:dyDescent="0.25">
      <c r="A70">
        <v>64</v>
      </c>
      <c r="B70" t="s">
        <v>361</v>
      </c>
      <c r="C70" s="8"/>
      <c r="D70" s="8"/>
      <c r="E70" s="8"/>
    </row>
    <row r="71" spans="1:5" x14ac:dyDescent="0.25">
      <c r="A71">
        <v>65</v>
      </c>
      <c r="B71" t="s">
        <v>361</v>
      </c>
      <c r="C71" s="8"/>
      <c r="D71" s="8"/>
      <c r="E71" s="8"/>
    </row>
    <row r="72" spans="1:5" x14ac:dyDescent="0.25">
      <c r="A72">
        <v>66</v>
      </c>
      <c r="B72" t="s">
        <v>361</v>
      </c>
      <c r="C72" s="8"/>
      <c r="D72" s="8"/>
      <c r="E72" s="8"/>
    </row>
    <row r="73" spans="1:5" x14ac:dyDescent="0.25">
      <c r="A73">
        <v>67</v>
      </c>
      <c r="B73" t="s">
        <v>361</v>
      </c>
      <c r="C73" s="8"/>
      <c r="D73" s="8"/>
      <c r="E73" s="8"/>
    </row>
    <row r="74" spans="1:5" x14ac:dyDescent="0.25">
      <c r="A74">
        <v>68</v>
      </c>
      <c r="B74" t="s">
        <v>361</v>
      </c>
      <c r="C74" s="8"/>
      <c r="D74" s="8"/>
      <c r="E74" s="8"/>
    </row>
    <row r="75" spans="1:5" x14ac:dyDescent="0.25">
      <c r="A75">
        <v>69</v>
      </c>
      <c r="B75" t="s">
        <v>361</v>
      </c>
      <c r="C75" s="8"/>
      <c r="D75" s="8"/>
      <c r="E75" s="8"/>
    </row>
    <row r="76" spans="1:5" x14ac:dyDescent="0.25">
      <c r="A76">
        <v>70</v>
      </c>
      <c r="B76" t="s">
        <v>361</v>
      </c>
      <c r="C76" s="8"/>
      <c r="D76" s="8"/>
      <c r="E76" s="8"/>
    </row>
    <row r="77" spans="1:5" x14ac:dyDescent="0.25">
      <c r="A77">
        <v>71</v>
      </c>
      <c r="B77" t="s">
        <v>361</v>
      </c>
      <c r="C77" s="8"/>
      <c r="D77" s="8"/>
      <c r="E77" s="8"/>
    </row>
    <row r="78" spans="1:5" x14ac:dyDescent="0.25">
      <c r="A78">
        <v>72</v>
      </c>
      <c r="B78" t="s">
        <v>361</v>
      </c>
      <c r="C78" s="8"/>
      <c r="D78" s="8"/>
      <c r="E78" s="8"/>
    </row>
    <row r="79" spans="1:5" x14ac:dyDescent="0.25">
      <c r="A79">
        <v>73</v>
      </c>
      <c r="B79" t="s">
        <v>361</v>
      </c>
      <c r="C79" s="8"/>
      <c r="D79" s="8"/>
      <c r="E79" s="8"/>
    </row>
    <row r="80" spans="1:5" x14ac:dyDescent="0.25">
      <c r="A80">
        <v>74</v>
      </c>
      <c r="B80" t="s">
        <v>361</v>
      </c>
      <c r="C80" s="8"/>
      <c r="D80" s="8"/>
      <c r="E80" s="8"/>
    </row>
    <row r="81" spans="1:5" x14ac:dyDescent="0.25">
      <c r="A81">
        <v>75</v>
      </c>
      <c r="B81" t="s">
        <v>361</v>
      </c>
      <c r="C81" s="8"/>
      <c r="D81" s="8"/>
      <c r="E81" s="8"/>
    </row>
    <row r="82" spans="1:5" x14ac:dyDescent="0.25">
      <c r="A82">
        <v>76</v>
      </c>
      <c r="B82" t="s">
        <v>361</v>
      </c>
      <c r="C82" s="8"/>
      <c r="D82" s="8"/>
      <c r="E82" s="8"/>
    </row>
    <row r="83" spans="1:5" x14ac:dyDescent="0.25">
      <c r="A83">
        <v>77</v>
      </c>
      <c r="B83" t="s">
        <v>361</v>
      </c>
      <c r="C83" s="8"/>
      <c r="D83" s="8"/>
      <c r="E83" s="8"/>
    </row>
    <row r="84" spans="1:5" x14ac:dyDescent="0.25">
      <c r="A84">
        <v>78</v>
      </c>
      <c r="B84" t="s">
        <v>361</v>
      </c>
      <c r="C84" s="8"/>
      <c r="D84" s="8"/>
      <c r="E84" s="8"/>
    </row>
    <row r="85" spans="1:5" x14ac:dyDescent="0.25">
      <c r="A85">
        <v>79</v>
      </c>
      <c r="B85" t="s">
        <v>361</v>
      </c>
      <c r="C85" s="8"/>
      <c r="D85" s="8"/>
      <c r="E85" s="8"/>
    </row>
    <row r="86" spans="1:5" x14ac:dyDescent="0.25">
      <c r="A86">
        <v>80</v>
      </c>
      <c r="B86" t="s">
        <v>361</v>
      </c>
      <c r="C86" s="8"/>
      <c r="D86" s="8"/>
      <c r="E86" s="8"/>
    </row>
    <row r="87" spans="1:5" x14ac:dyDescent="0.25">
      <c r="A87">
        <v>81</v>
      </c>
      <c r="B87" t="s">
        <v>361</v>
      </c>
      <c r="C87" s="8"/>
      <c r="D87" s="8"/>
      <c r="E87" s="8"/>
    </row>
    <row r="88" spans="1:5" x14ac:dyDescent="0.25">
      <c r="A88">
        <v>82</v>
      </c>
      <c r="B88" t="s">
        <v>361</v>
      </c>
      <c r="C88" s="8"/>
      <c r="D88" s="8"/>
      <c r="E88" s="8"/>
    </row>
    <row r="89" spans="1:5" x14ac:dyDescent="0.25">
      <c r="A89">
        <v>83</v>
      </c>
      <c r="B89" t="s">
        <v>361</v>
      </c>
      <c r="C89" s="8"/>
      <c r="D89" s="8"/>
      <c r="E89" s="8"/>
    </row>
    <row r="90" spans="1:5" x14ac:dyDescent="0.25">
      <c r="A90">
        <v>84</v>
      </c>
      <c r="B90" t="s">
        <v>361</v>
      </c>
      <c r="C90" s="8"/>
      <c r="D90" s="8"/>
      <c r="E90" s="8"/>
    </row>
    <row r="91" spans="1:5" x14ac:dyDescent="0.25">
      <c r="A91">
        <v>85</v>
      </c>
      <c r="B91" t="s">
        <v>361</v>
      </c>
      <c r="C91" s="8"/>
      <c r="D91" s="8"/>
      <c r="E91" s="8"/>
    </row>
    <row r="92" spans="1:5" x14ac:dyDescent="0.25">
      <c r="A92">
        <v>86</v>
      </c>
      <c r="B92" t="s">
        <v>361</v>
      </c>
      <c r="C92" s="8"/>
      <c r="D92" s="8"/>
      <c r="E92" s="8"/>
    </row>
    <row r="93" spans="1:5" x14ac:dyDescent="0.25">
      <c r="A93">
        <v>87</v>
      </c>
      <c r="B93" t="s">
        <v>361</v>
      </c>
      <c r="C93" s="8"/>
      <c r="D93" s="8"/>
      <c r="E93" s="8"/>
    </row>
    <row r="94" spans="1:5" x14ac:dyDescent="0.25">
      <c r="A94">
        <v>88</v>
      </c>
      <c r="B94" t="s">
        <v>361</v>
      </c>
      <c r="C94" s="8"/>
      <c r="D94" s="8"/>
      <c r="E94" s="8"/>
    </row>
    <row r="95" spans="1:5" x14ac:dyDescent="0.25">
      <c r="A95">
        <v>89</v>
      </c>
      <c r="B95" t="s">
        <v>361</v>
      </c>
      <c r="C95" s="8"/>
      <c r="D95" s="8"/>
      <c r="E95" s="8"/>
    </row>
    <row r="96" spans="1:5" x14ac:dyDescent="0.25">
      <c r="A96">
        <v>90</v>
      </c>
      <c r="B96" t="s">
        <v>361</v>
      </c>
      <c r="C96" s="8"/>
      <c r="D96" s="8"/>
      <c r="E96" s="8"/>
    </row>
    <row r="97" spans="1:5" x14ac:dyDescent="0.25">
      <c r="A97">
        <v>91</v>
      </c>
      <c r="B97" t="s">
        <v>361</v>
      </c>
      <c r="C97" s="8"/>
      <c r="D97" s="8"/>
      <c r="E97" s="8"/>
    </row>
    <row r="98" spans="1:5" x14ac:dyDescent="0.25">
      <c r="A98">
        <v>92</v>
      </c>
      <c r="B98" t="s">
        <v>361</v>
      </c>
      <c r="C98" s="8"/>
      <c r="D98" s="8"/>
      <c r="E98" s="8"/>
    </row>
    <row r="99" spans="1:5" x14ac:dyDescent="0.25">
      <c r="A99">
        <v>93</v>
      </c>
      <c r="B99" t="s">
        <v>361</v>
      </c>
      <c r="C99" s="8"/>
      <c r="D99" s="8"/>
      <c r="E99" s="8"/>
    </row>
    <row r="100" spans="1:5" x14ac:dyDescent="0.25">
      <c r="A100">
        <v>94</v>
      </c>
      <c r="B100" t="s">
        <v>361</v>
      </c>
      <c r="C100" s="8"/>
      <c r="D100" s="8"/>
      <c r="E100" s="8"/>
    </row>
    <row r="101" spans="1:5" x14ac:dyDescent="0.25">
      <c r="A101">
        <v>95</v>
      </c>
      <c r="B101" t="s">
        <v>361</v>
      </c>
      <c r="C101" s="8"/>
      <c r="D101" s="8"/>
      <c r="E101" s="8"/>
    </row>
    <row r="102" spans="1:5" x14ac:dyDescent="0.25">
      <c r="A102">
        <v>96</v>
      </c>
      <c r="B102" t="s">
        <v>361</v>
      </c>
      <c r="C102" s="8"/>
      <c r="D102" s="8"/>
      <c r="E102" s="8"/>
    </row>
    <row r="103" spans="1:5" x14ac:dyDescent="0.25">
      <c r="A103">
        <v>97</v>
      </c>
      <c r="B103" t="s">
        <v>361</v>
      </c>
      <c r="C103" s="8"/>
      <c r="D103" s="8"/>
      <c r="E103" s="8"/>
    </row>
    <row r="104" spans="1:5" x14ac:dyDescent="0.25">
      <c r="A104">
        <v>98</v>
      </c>
      <c r="B104" t="s">
        <v>361</v>
      </c>
      <c r="C104" s="8"/>
      <c r="D104" s="8"/>
      <c r="E104" s="8"/>
    </row>
    <row r="105" spans="1:5" x14ac:dyDescent="0.25">
      <c r="A105">
        <v>99</v>
      </c>
      <c r="B105" t="s">
        <v>361</v>
      </c>
      <c r="C105" s="8"/>
      <c r="D105" s="8"/>
      <c r="E105" s="8"/>
    </row>
    <row r="106" spans="1:5" x14ac:dyDescent="0.25">
      <c r="A106">
        <v>100</v>
      </c>
      <c r="B106" t="s">
        <v>361</v>
      </c>
      <c r="C106" s="8"/>
      <c r="D106" s="8"/>
      <c r="E106" s="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9"/>
  <sheetViews>
    <sheetView workbookViewId="0">
      <selection activeCell="B2" sqref="B2"/>
    </sheetView>
  </sheetViews>
  <sheetFormatPr baseColWidth="10" defaultRowHeight="15" x14ac:dyDescent="0.25"/>
  <sheetData>
    <row r="1" spans="1:27" x14ac:dyDescent="0.25">
      <c r="B1" t="s">
        <v>294</v>
      </c>
      <c r="C1" t="s">
        <v>242</v>
      </c>
      <c r="D1" t="s">
        <v>243</v>
      </c>
      <c r="E1" t="s">
        <v>244</v>
      </c>
      <c r="F1" t="s">
        <v>245</v>
      </c>
      <c r="G1" t="s">
        <v>246</v>
      </c>
      <c r="H1" t="s">
        <v>247</v>
      </c>
      <c r="I1" t="s">
        <v>248</v>
      </c>
      <c r="J1" t="s">
        <v>249</v>
      </c>
      <c r="K1" t="s">
        <v>250</v>
      </c>
      <c r="L1" t="s">
        <v>251</v>
      </c>
      <c r="M1" t="s">
        <v>252</v>
      </c>
      <c r="N1" t="s">
        <v>253</v>
      </c>
      <c r="O1" t="s">
        <v>254</v>
      </c>
      <c r="P1" t="s">
        <v>255</v>
      </c>
      <c r="Q1" t="s">
        <v>256</v>
      </c>
      <c r="R1" t="s">
        <v>257</v>
      </c>
      <c r="S1" t="s">
        <v>258</v>
      </c>
      <c r="T1" t="s">
        <v>259</v>
      </c>
      <c r="U1" t="s">
        <v>260</v>
      </c>
      <c r="V1" t="s">
        <v>261</v>
      </c>
      <c r="W1" t="s">
        <v>90</v>
      </c>
      <c r="X1" t="s">
        <v>262</v>
      </c>
      <c r="Y1" t="s">
        <v>263</v>
      </c>
      <c r="Z1" t="s">
        <v>264</v>
      </c>
      <c r="AA1" t="s">
        <v>265</v>
      </c>
    </row>
    <row r="2" spans="1:27" x14ac:dyDescent="0.25">
      <c r="A2" t="s">
        <v>25</v>
      </c>
    </row>
    <row r="3" spans="1:27" x14ac:dyDescent="0.25">
      <c r="A3" s="2" t="s">
        <v>26</v>
      </c>
      <c r="B3" s="2"/>
      <c r="J3" s="2"/>
    </row>
    <row r="4" spans="1:27" x14ac:dyDescent="0.25">
      <c r="A4" s="2" t="s">
        <v>27</v>
      </c>
      <c r="B4" s="2"/>
      <c r="J4" s="2"/>
      <c r="L4" s="2"/>
    </row>
    <row r="5" spans="1:27" x14ac:dyDescent="0.25">
      <c r="A5" s="2" t="s">
        <v>28</v>
      </c>
      <c r="B5" s="2"/>
      <c r="F5" s="1"/>
      <c r="J5" s="2"/>
      <c r="L5" s="2"/>
    </row>
    <row r="6" spans="1:27" x14ac:dyDescent="0.25">
      <c r="A6" s="2" t="s">
        <v>29</v>
      </c>
      <c r="B6" s="2"/>
      <c r="D6" s="1"/>
      <c r="F6" s="4"/>
      <c r="J6" s="2"/>
      <c r="L6" s="2"/>
    </row>
    <row r="7" spans="1:27" x14ac:dyDescent="0.25">
      <c r="A7" s="2" t="s">
        <v>30</v>
      </c>
      <c r="B7" s="2"/>
      <c r="F7" s="4"/>
      <c r="L7" s="1"/>
    </row>
    <row r="8" spans="1:27" x14ac:dyDescent="0.25">
      <c r="A8" s="2" t="s">
        <v>31</v>
      </c>
      <c r="B8" s="2"/>
      <c r="F8" s="4"/>
      <c r="L8" s="1"/>
    </row>
    <row r="9" spans="1:27" x14ac:dyDescent="0.25">
      <c r="A9" t="s">
        <v>32</v>
      </c>
      <c r="D9" s="3"/>
      <c r="L9" s="4"/>
    </row>
    <row r="10" spans="1:27" x14ac:dyDescent="0.25">
      <c r="A10" s="2" t="s">
        <v>33</v>
      </c>
      <c r="B10" s="2"/>
      <c r="L10" s="4"/>
    </row>
    <row r="11" spans="1:27" x14ac:dyDescent="0.25">
      <c r="A11" s="2" t="s">
        <v>34</v>
      </c>
      <c r="B11" s="2"/>
      <c r="L11" s="4"/>
    </row>
    <row r="12" spans="1:27" x14ac:dyDescent="0.25">
      <c r="A12" s="2" t="s">
        <v>35</v>
      </c>
      <c r="B12" s="2"/>
      <c r="L12" s="4"/>
    </row>
    <row r="13" spans="1:27" x14ac:dyDescent="0.25">
      <c r="A13" s="2" t="s">
        <v>36</v>
      </c>
      <c r="B13" s="2"/>
    </row>
    <row r="14" spans="1:27" x14ac:dyDescent="0.25">
      <c r="A14" s="2" t="s">
        <v>37</v>
      </c>
      <c r="B14" s="2"/>
      <c r="L14" s="2"/>
    </row>
    <row r="15" spans="1:27" x14ac:dyDescent="0.25">
      <c r="A15" s="1" t="s">
        <v>38</v>
      </c>
      <c r="B15" s="1"/>
      <c r="L15" s="2"/>
    </row>
    <row r="16" spans="1:27" x14ac:dyDescent="0.25">
      <c r="A16" s="4" t="s">
        <v>39</v>
      </c>
      <c r="B16" s="4"/>
      <c r="L16" s="2"/>
    </row>
    <row r="17" spans="1:12" x14ac:dyDescent="0.25">
      <c r="A17" s="4" t="s">
        <v>40</v>
      </c>
      <c r="B17" s="4"/>
      <c r="L17" s="2"/>
    </row>
    <row r="18" spans="1:12" x14ac:dyDescent="0.25">
      <c r="A18" s="4" t="s">
        <v>41</v>
      </c>
      <c r="B18" s="4"/>
    </row>
    <row r="19" spans="1:12" x14ac:dyDescent="0.25">
      <c r="A19" s="4" t="s">
        <v>42</v>
      </c>
      <c r="B19" s="4"/>
      <c r="L19" s="1"/>
    </row>
    <row r="20" spans="1:12" x14ac:dyDescent="0.25">
      <c r="A20" s="4" t="s">
        <v>43</v>
      </c>
      <c r="B20" s="4"/>
      <c r="L20" s="4"/>
    </row>
    <row r="21" spans="1:12" x14ac:dyDescent="0.25">
      <c r="A21" s="1" t="s">
        <v>44</v>
      </c>
      <c r="B21" s="1"/>
      <c r="L21" s="4"/>
    </row>
    <row r="22" spans="1:12" x14ac:dyDescent="0.25">
      <c r="A22" s="4" t="s">
        <v>45</v>
      </c>
      <c r="B22" s="4"/>
      <c r="L22" s="4"/>
    </row>
    <row r="23" spans="1:12" x14ac:dyDescent="0.25">
      <c r="A23" s="4" t="s">
        <v>46</v>
      </c>
      <c r="B23" s="4"/>
      <c r="L23" s="4"/>
    </row>
    <row r="24" spans="1:12" x14ac:dyDescent="0.25">
      <c r="A24" s="4" t="s">
        <v>47</v>
      </c>
      <c r="B24" s="4"/>
      <c r="L24" s="4"/>
    </row>
    <row r="25" spans="1:12" x14ac:dyDescent="0.25">
      <c r="A25" t="s">
        <v>48</v>
      </c>
    </row>
    <row r="26" spans="1:12" x14ac:dyDescent="0.25">
      <c r="A26" t="s">
        <v>48</v>
      </c>
    </row>
    <row r="27" spans="1:12" x14ac:dyDescent="0.25">
      <c r="A27" t="s">
        <v>49</v>
      </c>
    </row>
    <row r="28" spans="1:12" x14ac:dyDescent="0.25">
      <c r="A28" t="s">
        <v>51</v>
      </c>
    </row>
    <row r="29" spans="1:12" x14ac:dyDescent="0.25">
      <c r="A29" t="s">
        <v>52</v>
      </c>
    </row>
    <row r="30" spans="1:12" x14ac:dyDescent="0.25">
      <c r="A30" t="s">
        <v>53</v>
      </c>
    </row>
    <row r="31" spans="1:12" x14ac:dyDescent="0.25">
      <c r="A31" t="s">
        <v>54</v>
      </c>
    </row>
    <row r="32" spans="1:12" x14ac:dyDescent="0.25">
      <c r="A32" s="1" t="s">
        <v>55</v>
      </c>
      <c r="B32" s="1"/>
    </row>
    <row r="33" spans="1:3" x14ac:dyDescent="0.25">
      <c r="A33" t="s">
        <v>56</v>
      </c>
    </row>
    <row r="34" spans="1:3" x14ac:dyDescent="0.25">
      <c r="A34" t="s">
        <v>57</v>
      </c>
      <c r="C34">
        <v>11</v>
      </c>
    </row>
    <row r="35" spans="1:3" x14ac:dyDescent="0.25">
      <c r="A35" t="s">
        <v>60</v>
      </c>
    </row>
    <row r="36" spans="1:3" x14ac:dyDescent="0.25">
      <c r="A36" t="s">
        <v>61</v>
      </c>
    </row>
    <row r="37" spans="1:3" x14ac:dyDescent="0.25">
      <c r="A37" t="s">
        <v>62</v>
      </c>
    </row>
    <row r="38" spans="1:3" x14ac:dyDescent="0.25">
      <c r="A38" s="1" t="s">
        <v>63</v>
      </c>
      <c r="B38" s="1"/>
    </row>
    <row r="39" spans="1:3" x14ac:dyDescent="0.25">
      <c r="A39" s="4" t="s">
        <v>64</v>
      </c>
      <c r="B39" s="4"/>
    </row>
    <row r="40" spans="1:3" x14ac:dyDescent="0.25">
      <c r="A40" s="4" t="s">
        <v>65</v>
      </c>
      <c r="B40" s="4"/>
    </row>
    <row r="41" spans="1:3" x14ac:dyDescent="0.25">
      <c r="A41" s="4" t="s">
        <v>66</v>
      </c>
      <c r="B41" s="4"/>
    </row>
    <row r="42" spans="1:3" x14ac:dyDescent="0.25">
      <c r="A42" t="s">
        <v>67</v>
      </c>
      <c r="C42">
        <v>7</v>
      </c>
    </row>
    <row r="43" spans="1:3" x14ac:dyDescent="0.25">
      <c r="A43" t="s">
        <v>68</v>
      </c>
      <c r="C43">
        <v>13</v>
      </c>
    </row>
    <row r="44" spans="1:3" x14ac:dyDescent="0.25">
      <c r="A44" t="s">
        <v>58</v>
      </c>
    </row>
    <row r="45" spans="1:3" x14ac:dyDescent="0.25">
      <c r="A45" t="s">
        <v>71</v>
      </c>
    </row>
    <row r="46" spans="1:3" x14ac:dyDescent="0.25">
      <c r="A46" t="s">
        <v>72</v>
      </c>
    </row>
    <row r="47" spans="1:3" x14ac:dyDescent="0.25">
      <c r="A47" t="s">
        <v>73</v>
      </c>
    </row>
    <row r="48" spans="1:3" x14ac:dyDescent="0.25">
      <c r="A48" t="s">
        <v>74</v>
      </c>
    </row>
    <row r="49" spans="1:3" x14ac:dyDescent="0.25">
      <c r="A49" t="s">
        <v>75</v>
      </c>
    </row>
    <row r="50" spans="1:3" x14ac:dyDescent="0.25">
      <c r="A50" t="s">
        <v>76</v>
      </c>
      <c r="C50">
        <v>7</v>
      </c>
    </row>
    <row r="51" spans="1:3" x14ac:dyDescent="0.25">
      <c r="A51" t="s">
        <v>77</v>
      </c>
      <c r="C51">
        <v>8</v>
      </c>
    </row>
    <row r="52" spans="1:3" x14ac:dyDescent="0.25">
      <c r="A52" t="s">
        <v>78</v>
      </c>
    </row>
    <row r="53" spans="1:3" x14ac:dyDescent="0.25">
      <c r="A53" t="s">
        <v>79</v>
      </c>
    </row>
    <row r="54" spans="1:3" x14ac:dyDescent="0.25">
      <c r="A54" t="s">
        <v>70</v>
      </c>
    </row>
    <row r="55" spans="1:3" x14ac:dyDescent="0.25">
      <c r="A55" t="s">
        <v>80</v>
      </c>
    </row>
    <row r="56" spans="1:3" x14ac:dyDescent="0.25">
      <c r="A56" t="s">
        <v>81</v>
      </c>
    </row>
    <row r="57" spans="1:3" x14ac:dyDescent="0.25">
      <c r="A57" s="2" t="s">
        <v>82</v>
      </c>
      <c r="B57" s="2"/>
    </row>
    <row r="58" spans="1:3" x14ac:dyDescent="0.25">
      <c r="A58" s="2" t="s">
        <v>83</v>
      </c>
      <c r="B58" s="2"/>
    </row>
    <row r="59" spans="1:3" x14ac:dyDescent="0.25">
      <c r="A59" s="2" t="s">
        <v>84</v>
      </c>
      <c r="B59" s="2"/>
    </row>
    <row r="60" spans="1:3" x14ac:dyDescent="0.25">
      <c r="A60" s="2" t="s">
        <v>85</v>
      </c>
      <c r="B60" s="2"/>
    </row>
    <row r="61" spans="1:3" x14ac:dyDescent="0.25">
      <c r="A61" t="s">
        <v>86</v>
      </c>
    </row>
    <row r="62" spans="1:3" x14ac:dyDescent="0.25">
      <c r="A62" t="s">
        <v>87</v>
      </c>
    </row>
    <row r="63" spans="1:3" x14ac:dyDescent="0.25">
      <c r="A63" t="s">
        <v>88</v>
      </c>
      <c r="C63">
        <v>7</v>
      </c>
    </row>
    <row r="64" spans="1:3" x14ac:dyDescent="0.25">
      <c r="A64" t="s">
        <v>89</v>
      </c>
    </row>
    <row r="65" spans="1:3" x14ac:dyDescent="0.25">
      <c r="A65" t="s">
        <v>90</v>
      </c>
    </row>
    <row r="66" spans="1:3" x14ac:dyDescent="0.25">
      <c r="A66" t="s">
        <v>91</v>
      </c>
    </row>
    <row r="67" spans="1:3" x14ac:dyDescent="0.25">
      <c r="A67" t="s">
        <v>93</v>
      </c>
      <c r="C67">
        <v>7</v>
      </c>
    </row>
    <row r="68" spans="1:3" x14ac:dyDescent="0.25">
      <c r="A68" t="s">
        <v>94</v>
      </c>
    </row>
    <row r="69" spans="1:3" x14ac:dyDescent="0.25">
      <c r="A69" s="2" t="s">
        <v>95</v>
      </c>
      <c r="B69" s="2"/>
    </row>
    <row r="70" spans="1:3" x14ac:dyDescent="0.25">
      <c r="A70" s="2" t="s">
        <v>96</v>
      </c>
      <c r="B70" s="2"/>
    </row>
    <row r="71" spans="1:3" x14ac:dyDescent="0.25">
      <c r="A71" s="2" t="s">
        <v>97</v>
      </c>
      <c r="B71" s="2"/>
      <c r="C71">
        <v>10</v>
      </c>
    </row>
    <row r="72" spans="1:3" x14ac:dyDescent="0.25">
      <c r="A72" s="1" t="s">
        <v>98</v>
      </c>
      <c r="B72" s="1"/>
    </row>
    <row r="73" spans="1:3" x14ac:dyDescent="0.25">
      <c r="A73" s="1" t="s">
        <v>99</v>
      </c>
      <c r="B73" s="1"/>
    </row>
    <row r="74" spans="1:3" x14ac:dyDescent="0.25">
      <c r="A74" s="4" t="s">
        <v>100</v>
      </c>
      <c r="B74" s="4"/>
    </row>
    <row r="75" spans="1:3" x14ac:dyDescent="0.25">
      <c r="A75" s="4" t="s">
        <v>101</v>
      </c>
      <c r="B75" s="4"/>
    </row>
    <row r="76" spans="1:3" x14ac:dyDescent="0.25">
      <c r="A76" s="4" t="s">
        <v>102</v>
      </c>
      <c r="B76" s="4"/>
    </row>
    <row r="77" spans="1:3" x14ac:dyDescent="0.25">
      <c r="A77" s="4" t="s">
        <v>103</v>
      </c>
      <c r="B77" s="4"/>
      <c r="C77">
        <v>9</v>
      </c>
    </row>
    <row r="78" spans="1:3" x14ac:dyDescent="0.25">
      <c r="A78" t="s">
        <v>104</v>
      </c>
    </row>
    <row r="79" spans="1:3" x14ac:dyDescent="0.25">
      <c r="A79" s="2" t="s">
        <v>105</v>
      </c>
      <c r="B79" s="2"/>
    </row>
    <row r="80" spans="1:3" x14ac:dyDescent="0.25">
      <c r="A80" s="2" t="s">
        <v>106</v>
      </c>
      <c r="B80" s="2"/>
    </row>
    <row r="81" spans="1:3" x14ac:dyDescent="0.25">
      <c r="A81" s="2" t="s">
        <v>107</v>
      </c>
      <c r="B81" s="2"/>
    </row>
    <row r="82" spans="1:3" x14ac:dyDescent="0.25">
      <c r="A82" s="2" t="s">
        <v>108</v>
      </c>
      <c r="B82" s="2"/>
    </row>
    <row r="83" spans="1:3" x14ac:dyDescent="0.25">
      <c r="A83" t="s">
        <v>109</v>
      </c>
      <c r="C83">
        <v>8</v>
      </c>
    </row>
    <row r="84" spans="1:3" x14ac:dyDescent="0.25">
      <c r="A84" s="1" t="s">
        <v>110</v>
      </c>
      <c r="B84" s="1"/>
    </row>
    <row r="85" spans="1:3" x14ac:dyDescent="0.25">
      <c r="A85" s="4" t="s">
        <v>100</v>
      </c>
      <c r="B85" s="4"/>
    </row>
    <row r="86" spans="1:3" x14ac:dyDescent="0.25">
      <c r="A86" s="4" t="s">
        <v>101</v>
      </c>
      <c r="B86" s="4"/>
    </row>
    <row r="87" spans="1:3" x14ac:dyDescent="0.25">
      <c r="A87" s="4" t="s">
        <v>111</v>
      </c>
      <c r="B87" s="4"/>
    </row>
    <row r="88" spans="1:3" x14ac:dyDescent="0.25">
      <c r="A88" s="4" t="s">
        <v>102</v>
      </c>
      <c r="B88" s="4"/>
    </row>
    <row r="89" spans="1:3" x14ac:dyDescent="0.25">
      <c r="A89" s="4" t="s">
        <v>103</v>
      </c>
      <c r="B89" s="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workbookViewId="0">
      <selection activeCell="A7" sqref="A7"/>
    </sheetView>
  </sheetViews>
  <sheetFormatPr baseColWidth="10" defaultRowHeight="15" x14ac:dyDescent="0.25"/>
  <sheetData>
    <row r="1" spans="1:4" x14ac:dyDescent="0.25">
      <c r="A1" t="s">
        <v>273</v>
      </c>
      <c r="B1" t="s">
        <v>274</v>
      </c>
      <c r="C1" t="s">
        <v>275</v>
      </c>
      <c r="D1" t="s">
        <v>276</v>
      </c>
    </row>
    <row r="2" spans="1:4" x14ac:dyDescent="0.25">
      <c r="A2" t="s">
        <v>270</v>
      </c>
    </row>
    <row r="3" spans="1:4" x14ac:dyDescent="0.25">
      <c r="A3" t="s">
        <v>271</v>
      </c>
    </row>
    <row r="4" spans="1:4" x14ac:dyDescent="0.25">
      <c r="A4" t="s">
        <v>272</v>
      </c>
    </row>
    <row r="6" spans="1:4" x14ac:dyDescent="0.25">
      <c r="A6" t="s">
        <v>282</v>
      </c>
    </row>
    <row r="7" spans="1:4" x14ac:dyDescent="0.25">
      <c r="A7" t="s">
        <v>283</v>
      </c>
      <c r="B7">
        <v>0</v>
      </c>
    </row>
    <row r="8" spans="1:4" x14ac:dyDescent="0.25">
      <c r="A8" t="s">
        <v>284</v>
      </c>
      <c r="B8">
        <v>3</v>
      </c>
    </row>
    <row r="9" spans="1:4" x14ac:dyDescent="0.25">
      <c r="A9" t="s">
        <v>285</v>
      </c>
      <c r="B9">
        <v>6</v>
      </c>
    </row>
    <row r="10" spans="1:4" x14ac:dyDescent="0.25">
      <c r="A10" t="s">
        <v>286</v>
      </c>
      <c r="B10">
        <v>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A40" sqref="A40"/>
    </sheetView>
  </sheetViews>
  <sheetFormatPr baseColWidth="10" defaultRowHeight="15" x14ac:dyDescent="0.25"/>
  <sheetData>
    <row r="1" spans="1:7" x14ac:dyDescent="0.25">
      <c r="A1" s="5" t="s">
        <v>120</v>
      </c>
    </row>
    <row r="2" spans="1:7" x14ac:dyDescent="0.25">
      <c r="A2" s="6" t="s">
        <v>121</v>
      </c>
      <c r="B2" s="6" t="s">
        <v>122</v>
      </c>
      <c r="C2" s="6" t="s">
        <v>123</v>
      </c>
      <c r="D2" s="6" t="s">
        <v>124</v>
      </c>
      <c r="E2" s="6" t="s">
        <v>125</v>
      </c>
      <c r="F2" s="6" t="s">
        <v>126</v>
      </c>
      <c r="G2" s="6" t="s">
        <v>5</v>
      </c>
    </row>
    <row r="3" spans="1:7" x14ac:dyDescent="0.25">
      <c r="A3" s="5" t="s">
        <v>212</v>
      </c>
      <c r="B3" s="7" t="s">
        <v>127</v>
      </c>
      <c r="C3" s="7" t="s">
        <v>128</v>
      </c>
      <c r="D3" s="7" t="s">
        <v>129</v>
      </c>
      <c r="E3" s="7" t="s">
        <v>130</v>
      </c>
      <c r="F3" s="7" t="s">
        <v>130</v>
      </c>
      <c r="G3" s="7" t="s">
        <v>131</v>
      </c>
    </row>
    <row r="4" spans="1:7" x14ac:dyDescent="0.25">
      <c r="A4" s="5" t="s">
        <v>132</v>
      </c>
      <c r="B4" s="7" t="s">
        <v>133</v>
      </c>
      <c r="C4" s="7" t="s">
        <v>129</v>
      </c>
      <c r="D4" s="7" t="s">
        <v>134</v>
      </c>
      <c r="E4" s="7" t="s">
        <v>134</v>
      </c>
      <c r="F4" s="7" t="s">
        <v>133</v>
      </c>
      <c r="G4" s="7" t="s">
        <v>131</v>
      </c>
    </row>
    <row r="5" spans="1:7" x14ac:dyDescent="0.25">
      <c r="A5" s="5" t="s">
        <v>135</v>
      </c>
      <c r="B5" s="7" t="s">
        <v>134</v>
      </c>
      <c r="C5" s="7" t="s">
        <v>134</v>
      </c>
      <c r="D5" s="7" t="s">
        <v>136</v>
      </c>
      <c r="E5" s="7" t="s">
        <v>136</v>
      </c>
      <c r="F5" s="7" t="s">
        <v>137</v>
      </c>
      <c r="G5" s="7" t="s">
        <v>131</v>
      </c>
    </row>
    <row r="6" spans="1:7" x14ac:dyDescent="0.25">
      <c r="A6" s="5" t="s">
        <v>213</v>
      </c>
      <c r="B6" s="7" t="s">
        <v>138</v>
      </c>
      <c r="C6" s="7" t="s">
        <v>139</v>
      </c>
      <c r="D6" s="7" t="s">
        <v>140</v>
      </c>
      <c r="E6" s="7" t="s">
        <v>141</v>
      </c>
      <c r="F6" s="7" t="s">
        <v>142</v>
      </c>
      <c r="G6" s="7" t="s">
        <v>143</v>
      </c>
    </row>
    <row r="7" spans="1:7" x14ac:dyDescent="0.25">
      <c r="A7" s="5" t="s">
        <v>144</v>
      </c>
      <c r="B7" s="7" t="s">
        <v>145</v>
      </c>
      <c r="C7" s="7" t="s">
        <v>137</v>
      </c>
      <c r="D7" s="7" t="s">
        <v>146</v>
      </c>
      <c r="E7" s="7" t="s">
        <v>147</v>
      </c>
      <c r="F7" s="7" t="s">
        <v>136</v>
      </c>
      <c r="G7" s="7" t="s">
        <v>131</v>
      </c>
    </row>
    <row r="8" spans="1:7" x14ac:dyDescent="0.25">
      <c r="A8" s="5" t="s">
        <v>148</v>
      </c>
      <c r="B8" s="7" t="s">
        <v>149</v>
      </c>
      <c r="C8" s="7" t="s">
        <v>138</v>
      </c>
      <c r="D8" s="7" t="s">
        <v>139</v>
      </c>
      <c r="E8" s="7" t="s">
        <v>139</v>
      </c>
      <c r="F8" s="7" t="s">
        <v>150</v>
      </c>
      <c r="G8" s="7" t="s">
        <v>151</v>
      </c>
    </row>
    <row r="9" spans="1:7" x14ac:dyDescent="0.25">
      <c r="A9" s="5" t="s">
        <v>152</v>
      </c>
      <c r="B9" s="7" t="s">
        <v>139</v>
      </c>
      <c r="C9" s="7" t="s">
        <v>153</v>
      </c>
      <c r="D9" s="7" t="s">
        <v>145</v>
      </c>
      <c r="E9" s="7" t="s">
        <v>154</v>
      </c>
      <c r="F9" s="7" t="s">
        <v>145</v>
      </c>
      <c r="G9" s="7" t="s">
        <v>131</v>
      </c>
    </row>
    <row r="10" spans="1:7" x14ac:dyDescent="0.25">
      <c r="A10" s="5" t="s">
        <v>155</v>
      </c>
      <c r="B10" s="7" t="s">
        <v>139</v>
      </c>
      <c r="C10" s="7" t="s">
        <v>139</v>
      </c>
      <c r="D10" s="7" t="s">
        <v>137</v>
      </c>
      <c r="E10" s="7" t="s">
        <v>136</v>
      </c>
      <c r="F10" s="7" t="s">
        <v>150</v>
      </c>
      <c r="G10" s="7" t="s">
        <v>156</v>
      </c>
    </row>
    <row r="11" spans="1:7" x14ac:dyDescent="0.25">
      <c r="A11" s="5" t="s">
        <v>157</v>
      </c>
      <c r="B11" s="7" t="s">
        <v>158</v>
      </c>
      <c r="C11" s="7" t="s">
        <v>159</v>
      </c>
      <c r="D11" s="7" t="s">
        <v>160</v>
      </c>
      <c r="E11" s="7" t="s">
        <v>161</v>
      </c>
      <c r="F11" s="7" t="s">
        <v>139</v>
      </c>
      <c r="G11" s="7" t="s">
        <v>131</v>
      </c>
    </row>
    <row r="12" spans="1:7" x14ac:dyDescent="0.25">
      <c r="A12" s="5" t="s">
        <v>214</v>
      </c>
      <c r="B12" s="7" t="s">
        <v>162</v>
      </c>
      <c r="C12" s="7" t="s">
        <v>163</v>
      </c>
      <c r="D12" s="7" t="s">
        <v>164</v>
      </c>
      <c r="E12" s="7" t="s">
        <v>165</v>
      </c>
      <c r="F12" s="7" t="s">
        <v>150</v>
      </c>
      <c r="G12" s="7" t="s">
        <v>160</v>
      </c>
    </row>
    <row r="13" spans="1:7" x14ac:dyDescent="0.25">
      <c r="A13" s="5" t="s">
        <v>166</v>
      </c>
      <c r="B13" s="7" t="s">
        <v>137</v>
      </c>
      <c r="C13" s="7" t="s">
        <v>134</v>
      </c>
      <c r="D13" s="7" t="s">
        <v>167</v>
      </c>
      <c r="E13" s="7" t="s">
        <v>168</v>
      </c>
      <c r="F13" s="7" t="s">
        <v>150</v>
      </c>
      <c r="G13" s="7" t="s">
        <v>131</v>
      </c>
    </row>
    <row r="14" spans="1:7" x14ac:dyDescent="0.25">
      <c r="A14" s="5" t="s">
        <v>215</v>
      </c>
      <c r="B14" s="7" t="s">
        <v>169</v>
      </c>
      <c r="C14" s="7" t="s">
        <v>150</v>
      </c>
      <c r="D14" s="7" t="s">
        <v>170</v>
      </c>
      <c r="E14" s="7" t="s">
        <v>127</v>
      </c>
      <c r="F14" s="7" t="s">
        <v>171</v>
      </c>
      <c r="G14" s="7" t="s">
        <v>172</v>
      </c>
    </row>
    <row r="15" spans="1:7" x14ac:dyDescent="0.25">
      <c r="A15" s="5" t="s">
        <v>216</v>
      </c>
      <c r="B15" s="7" t="s">
        <v>139</v>
      </c>
      <c r="C15" s="7" t="s">
        <v>139</v>
      </c>
      <c r="D15" s="7" t="s">
        <v>173</v>
      </c>
      <c r="E15" s="7" t="s">
        <v>137</v>
      </c>
      <c r="F15" s="7" t="s">
        <v>139</v>
      </c>
      <c r="G15" s="7" t="s">
        <v>174</v>
      </c>
    </row>
    <row r="16" spans="1:7" x14ac:dyDescent="0.25">
      <c r="A16" s="5" t="s">
        <v>175</v>
      </c>
      <c r="B16" s="7" t="s">
        <v>176</v>
      </c>
      <c r="C16" s="7" t="s">
        <v>177</v>
      </c>
      <c r="D16" s="7" t="s">
        <v>136</v>
      </c>
      <c r="E16" s="7" t="s">
        <v>178</v>
      </c>
      <c r="F16" s="7" t="s">
        <v>136</v>
      </c>
      <c r="G16" s="8" t="s">
        <v>131</v>
      </c>
    </row>
    <row r="17" spans="1:7" x14ac:dyDescent="0.25">
      <c r="A17" s="5" t="s">
        <v>266</v>
      </c>
      <c r="B17" s="7" t="s">
        <v>267</v>
      </c>
      <c r="C17" s="7" t="s">
        <v>149</v>
      </c>
      <c r="D17" s="7" t="s">
        <v>200</v>
      </c>
      <c r="E17" s="7" t="s">
        <v>172</v>
      </c>
      <c r="F17" s="7" t="s">
        <v>268</v>
      </c>
      <c r="G17" s="8" t="s">
        <v>131</v>
      </c>
    </row>
    <row r="18" spans="1:7" x14ac:dyDescent="0.25">
      <c r="A18" s="5" t="s">
        <v>179</v>
      </c>
      <c r="B18" s="7" t="s">
        <v>133</v>
      </c>
      <c r="C18" s="7" t="s">
        <v>133</v>
      </c>
      <c r="D18" s="7" t="s">
        <v>177</v>
      </c>
      <c r="E18" s="7" t="s">
        <v>137</v>
      </c>
      <c r="F18" s="7" t="s">
        <v>180</v>
      </c>
      <c r="G18" s="7" t="s">
        <v>174</v>
      </c>
    </row>
    <row r="19" spans="1:7" x14ac:dyDescent="0.25">
      <c r="A19" s="5" t="s">
        <v>181</v>
      </c>
      <c r="B19" s="7" t="s">
        <v>182</v>
      </c>
      <c r="C19" s="7" t="s">
        <v>134</v>
      </c>
      <c r="D19" s="7" t="s">
        <v>146</v>
      </c>
      <c r="E19" s="7" t="s">
        <v>127</v>
      </c>
      <c r="F19" s="7" t="s">
        <v>183</v>
      </c>
      <c r="G19" s="7" t="s">
        <v>184</v>
      </c>
    </row>
    <row r="20" spans="1:7" x14ac:dyDescent="0.25">
      <c r="A20" s="5" t="s">
        <v>217</v>
      </c>
      <c r="B20" s="7" t="s">
        <v>159</v>
      </c>
      <c r="C20" s="7" t="s">
        <v>137</v>
      </c>
      <c r="D20" s="7" t="s">
        <v>127</v>
      </c>
      <c r="E20" s="7" t="s">
        <v>169</v>
      </c>
      <c r="F20" s="7" t="s">
        <v>137</v>
      </c>
      <c r="G20" s="7" t="s">
        <v>131</v>
      </c>
    </row>
    <row r="21" spans="1:7" x14ac:dyDescent="0.25">
      <c r="A21" s="5" t="s">
        <v>185</v>
      </c>
      <c r="B21" s="7" t="s">
        <v>177</v>
      </c>
      <c r="C21" s="7" t="s">
        <v>134</v>
      </c>
      <c r="D21" s="7" t="s">
        <v>128</v>
      </c>
      <c r="E21" s="7" t="s">
        <v>128</v>
      </c>
      <c r="F21" s="7" t="s">
        <v>177</v>
      </c>
      <c r="G21" s="7" t="s">
        <v>131</v>
      </c>
    </row>
    <row r="22" spans="1:7" x14ac:dyDescent="0.25">
      <c r="A22" s="5" t="s">
        <v>186</v>
      </c>
      <c r="B22" s="7" t="s">
        <v>139</v>
      </c>
      <c r="C22" s="7" t="s">
        <v>142</v>
      </c>
      <c r="D22" s="7" t="s">
        <v>178</v>
      </c>
      <c r="E22" s="7" t="s">
        <v>137</v>
      </c>
      <c r="F22" s="7" t="s">
        <v>139</v>
      </c>
      <c r="G22" s="7" t="s">
        <v>187</v>
      </c>
    </row>
    <row r="23" spans="1:7" x14ac:dyDescent="0.25">
      <c r="A23" s="5" t="s">
        <v>188</v>
      </c>
      <c r="B23" s="7" t="s">
        <v>133</v>
      </c>
      <c r="C23" s="7" t="s">
        <v>150</v>
      </c>
      <c r="D23" s="7" t="s">
        <v>169</v>
      </c>
      <c r="E23" s="7" t="s">
        <v>128</v>
      </c>
      <c r="F23" s="7" t="s">
        <v>139</v>
      </c>
      <c r="G23" s="7" t="s">
        <v>189</v>
      </c>
    </row>
    <row r="24" spans="1:7" x14ac:dyDescent="0.25">
      <c r="A24" s="5" t="s">
        <v>218</v>
      </c>
      <c r="B24" s="7" t="s">
        <v>158</v>
      </c>
      <c r="C24" s="7" t="s">
        <v>133</v>
      </c>
      <c r="D24" s="7" t="s">
        <v>177</v>
      </c>
      <c r="E24" s="7" t="s">
        <v>137</v>
      </c>
      <c r="F24" s="7" t="s">
        <v>137</v>
      </c>
      <c r="G24" s="7" t="s">
        <v>137</v>
      </c>
    </row>
    <row r="25" spans="1:7" x14ac:dyDescent="0.25">
      <c r="A25" s="5" t="s">
        <v>219</v>
      </c>
      <c r="B25" s="7" t="s">
        <v>158</v>
      </c>
      <c r="C25" s="7" t="s">
        <v>158</v>
      </c>
      <c r="D25" s="7" t="s">
        <v>191</v>
      </c>
      <c r="E25" s="7" t="s">
        <v>150</v>
      </c>
      <c r="F25" s="7" t="s">
        <v>136</v>
      </c>
      <c r="G25" s="7" t="s">
        <v>139</v>
      </c>
    </row>
    <row r="26" spans="1:7" x14ac:dyDescent="0.25">
      <c r="A26" s="5" t="s">
        <v>220</v>
      </c>
      <c r="B26" s="7" t="s">
        <v>192</v>
      </c>
      <c r="C26" s="7" t="s">
        <v>193</v>
      </c>
      <c r="D26" s="7" t="s">
        <v>176</v>
      </c>
      <c r="E26" s="7" t="s">
        <v>129</v>
      </c>
      <c r="F26" s="7" t="s">
        <v>128</v>
      </c>
      <c r="G26" s="7" t="s">
        <v>131</v>
      </c>
    </row>
    <row r="27" spans="1:7" x14ac:dyDescent="0.25">
      <c r="A27" s="5" t="s">
        <v>221</v>
      </c>
      <c r="B27" s="7" t="s">
        <v>191</v>
      </c>
      <c r="C27" s="7" t="s">
        <v>165</v>
      </c>
      <c r="D27" s="7" t="s">
        <v>161</v>
      </c>
      <c r="E27" s="7" t="s">
        <v>194</v>
      </c>
      <c r="F27" s="7" t="s">
        <v>170</v>
      </c>
      <c r="G27" s="7" t="s">
        <v>131</v>
      </c>
    </row>
    <row r="28" spans="1:7" x14ac:dyDescent="0.25">
      <c r="A28" s="5" t="s">
        <v>195</v>
      </c>
      <c r="B28" s="7" t="s">
        <v>137</v>
      </c>
      <c r="C28" s="7" t="s">
        <v>139</v>
      </c>
      <c r="D28" s="7" t="s">
        <v>196</v>
      </c>
      <c r="E28" s="7" t="s">
        <v>139</v>
      </c>
      <c r="F28" s="7" t="s">
        <v>136</v>
      </c>
      <c r="G28" s="7" t="s">
        <v>197</v>
      </c>
    </row>
    <row r="29" spans="1:7" x14ac:dyDescent="0.25">
      <c r="A29" s="5" t="s">
        <v>198</v>
      </c>
      <c r="B29" s="7" t="s">
        <v>177</v>
      </c>
      <c r="C29" s="7" t="s">
        <v>177</v>
      </c>
      <c r="D29" s="7" t="s">
        <v>137</v>
      </c>
      <c r="E29" s="7" t="s">
        <v>190</v>
      </c>
      <c r="F29" s="7" t="s">
        <v>137</v>
      </c>
      <c r="G29" s="7" t="s">
        <v>197</v>
      </c>
    </row>
    <row r="30" spans="1:7" x14ac:dyDescent="0.25">
      <c r="A30" s="5" t="s">
        <v>222</v>
      </c>
      <c r="B30" s="7" t="s">
        <v>199</v>
      </c>
      <c r="C30" s="7" t="s">
        <v>128</v>
      </c>
      <c r="D30" s="7" t="s">
        <v>142</v>
      </c>
      <c r="E30" s="7" t="s">
        <v>133</v>
      </c>
      <c r="F30" s="7" t="s">
        <v>167</v>
      </c>
      <c r="G30" s="7" t="s">
        <v>131</v>
      </c>
    </row>
    <row r="31" spans="1:7" x14ac:dyDescent="0.25">
      <c r="A31" s="5" t="s">
        <v>226</v>
      </c>
      <c r="B31" s="7" t="s">
        <v>139</v>
      </c>
      <c r="C31" s="7" t="s">
        <v>139</v>
      </c>
      <c r="D31" s="7" t="s">
        <v>137</v>
      </c>
      <c r="E31" s="7" t="s">
        <v>137</v>
      </c>
      <c r="F31" s="7" t="s">
        <v>139</v>
      </c>
      <c r="G31" s="7" t="s">
        <v>200</v>
      </c>
    </row>
    <row r="32" spans="1:7" x14ac:dyDescent="0.25">
      <c r="A32" s="5" t="s">
        <v>223</v>
      </c>
      <c r="B32" s="7" t="s">
        <v>191</v>
      </c>
      <c r="C32" s="7" t="s">
        <v>134</v>
      </c>
      <c r="D32" s="7" t="s">
        <v>190</v>
      </c>
      <c r="E32" s="7" t="s">
        <v>170</v>
      </c>
      <c r="F32" s="7" t="s">
        <v>128</v>
      </c>
      <c r="G32" s="7" t="s">
        <v>201</v>
      </c>
    </row>
    <row r="33" spans="1:7" x14ac:dyDescent="0.25">
      <c r="A33" s="5" t="s">
        <v>224</v>
      </c>
      <c r="B33" s="7" t="s">
        <v>137</v>
      </c>
      <c r="C33" s="7" t="s">
        <v>202</v>
      </c>
      <c r="D33" s="7" t="s">
        <v>190</v>
      </c>
      <c r="E33" s="7" t="s">
        <v>180</v>
      </c>
      <c r="F33" s="7" t="s">
        <v>190</v>
      </c>
      <c r="G33" s="7" t="s">
        <v>174</v>
      </c>
    </row>
    <row r="34" spans="1:7" x14ac:dyDescent="0.25">
      <c r="A34" s="5" t="s">
        <v>225</v>
      </c>
      <c r="B34" s="7" t="s">
        <v>191</v>
      </c>
      <c r="C34" s="7" t="s">
        <v>134</v>
      </c>
      <c r="D34" s="7" t="s">
        <v>139</v>
      </c>
      <c r="E34" s="7" t="s">
        <v>133</v>
      </c>
      <c r="F34" s="7" t="s">
        <v>134</v>
      </c>
      <c r="G34" s="7" t="s">
        <v>203</v>
      </c>
    </row>
    <row r="35" spans="1:7" x14ac:dyDescent="0.25">
      <c r="A35" s="5" t="s">
        <v>204</v>
      </c>
      <c r="B35" s="7" t="s">
        <v>205</v>
      </c>
      <c r="C35" s="7" t="s">
        <v>206</v>
      </c>
      <c r="D35" s="7" t="s">
        <v>191</v>
      </c>
      <c r="E35" s="7" t="s">
        <v>136</v>
      </c>
      <c r="F35" s="7" t="s">
        <v>133</v>
      </c>
      <c r="G35" s="7" t="s">
        <v>189</v>
      </c>
    </row>
    <row r="36" spans="1:7" x14ac:dyDescent="0.25">
      <c r="A36" s="5" t="s">
        <v>207</v>
      </c>
      <c r="B36" s="7" t="s">
        <v>134</v>
      </c>
      <c r="C36" s="7" t="s">
        <v>191</v>
      </c>
      <c r="D36" s="7" t="s">
        <v>163</v>
      </c>
      <c r="E36" s="7" t="s">
        <v>163</v>
      </c>
      <c r="F36" s="7" t="s">
        <v>200</v>
      </c>
      <c r="G36" s="7" t="s">
        <v>131</v>
      </c>
    </row>
    <row r="37" spans="1:7" x14ac:dyDescent="0.25">
      <c r="A37" s="5" t="s">
        <v>208</v>
      </c>
      <c r="B37" s="7" t="s">
        <v>142</v>
      </c>
      <c r="C37" s="7" t="s">
        <v>139</v>
      </c>
      <c r="D37" s="7" t="s">
        <v>137</v>
      </c>
      <c r="E37" s="7" t="s">
        <v>137</v>
      </c>
      <c r="F37" s="7" t="s">
        <v>190</v>
      </c>
      <c r="G37" s="7" t="s">
        <v>174</v>
      </c>
    </row>
    <row r="38" spans="1:7" x14ac:dyDescent="0.25">
      <c r="A38" s="5" t="s">
        <v>209</v>
      </c>
      <c r="B38" s="7" t="s">
        <v>196</v>
      </c>
      <c r="C38" s="7" t="s">
        <v>137</v>
      </c>
      <c r="D38" s="7" t="s">
        <v>164</v>
      </c>
      <c r="E38" s="7" t="s">
        <v>127</v>
      </c>
      <c r="F38" s="7" t="s">
        <v>140</v>
      </c>
      <c r="G38" s="7" t="s">
        <v>131</v>
      </c>
    </row>
    <row r="39" spans="1:7" x14ac:dyDescent="0.25">
      <c r="A39" s="5" t="s">
        <v>269</v>
      </c>
      <c r="B39" s="7" t="s">
        <v>210</v>
      </c>
      <c r="C39" s="7" t="s">
        <v>210</v>
      </c>
      <c r="D39" s="7" t="s">
        <v>137</v>
      </c>
      <c r="E39" s="7" t="s">
        <v>137</v>
      </c>
      <c r="F39" s="7" t="s">
        <v>137</v>
      </c>
      <c r="G39" s="7" t="s">
        <v>211</v>
      </c>
    </row>
  </sheetData>
  <pageMargins left="0.7" right="0.7" top="0.75" bottom="0.75" header="0.3" footer="0.3"/>
  <pageSetup paperSize="9" orientation="portrait" horizontalDpi="120" verticalDpi="12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H32" sqref="H32"/>
    </sheetView>
  </sheetViews>
  <sheetFormatPr baseColWidth="10" defaultColWidth="5.7109375" defaultRowHeight="12.75" x14ac:dyDescent="0.2"/>
  <cols>
    <col min="1" max="16384" width="5.7109375" style="9"/>
  </cols>
  <sheetData>
    <row r="1" spans="1:20" x14ac:dyDescent="0.2">
      <c r="B1" s="9">
        <v>2</v>
      </c>
      <c r="C1" s="9">
        <v>3</v>
      </c>
      <c r="D1" s="9">
        <v>4</v>
      </c>
      <c r="E1" s="9">
        <v>5</v>
      </c>
      <c r="F1" s="9">
        <v>6</v>
      </c>
      <c r="G1" s="9">
        <v>7</v>
      </c>
      <c r="H1" s="9">
        <v>8</v>
      </c>
      <c r="I1" s="9">
        <v>9</v>
      </c>
      <c r="J1" s="9">
        <v>10</v>
      </c>
      <c r="K1" s="9">
        <v>11</v>
      </c>
      <c r="L1" s="9">
        <v>12</v>
      </c>
      <c r="M1" s="9">
        <v>13</v>
      </c>
      <c r="N1" s="9">
        <v>14</v>
      </c>
      <c r="O1" s="9">
        <v>15</v>
      </c>
      <c r="P1" s="9">
        <v>16</v>
      </c>
      <c r="Q1" s="9">
        <v>17</v>
      </c>
      <c r="R1" s="9">
        <v>18</v>
      </c>
      <c r="S1" s="9">
        <v>19</v>
      </c>
      <c r="T1" s="9">
        <v>20</v>
      </c>
    </row>
    <row r="2" spans="1:20" ht="15" x14ac:dyDescent="0.3">
      <c r="B2" s="10" t="s">
        <v>131</v>
      </c>
      <c r="C2" s="10" t="s">
        <v>174</v>
      </c>
      <c r="D2" s="10" t="s">
        <v>227</v>
      </c>
      <c r="E2" s="10" t="s">
        <v>197</v>
      </c>
      <c r="F2" s="10" t="s">
        <v>187</v>
      </c>
      <c r="G2" s="10" t="s">
        <v>228</v>
      </c>
      <c r="H2" s="10" t="s">
        <v>229</v>
      </c>
      <c r="I2" s="10" t="s">
        <v>230</v>
      </c>
      <c r="J2" s="10" t="s">
        <v>231</v>
      </c>
      <c r="K2" s="10" t="s">
        <v>232</v>
      </c>
      <c r="L2" s="10" t="s">
        <v>233</v>
      </c>
      <c r="M2" s="10" t="s">
        <v>234</v>
      </c>
      <c r="N2" s="10" t="s">
        <v>235</v>
      </c>
      <c r="O2" s="10" t="s">
        <v>236</v>
      </c>
      <c r="P2" s="10" t="s">
        <v>237</v>
      </c>
      <c r="Q2" s="10" t="s">
        <v>238</v>
      </c>
      <c r="R2" s="10" t="s">
        <v>239</v>
      </c>
      <c r="S2" s="10" t="s">
        <v>240</v>
      </c>
      <c r="T2" s="10" t="s">
        <v>241</v>
      </c>
    </row>
    <row r="3" spans="1:20" ht="15" x14ac:dyDescent="0.3">
      <c r="A3" s="11">
        <v>3</v>
      </c>
      <c r="B3" s="9">
        <v>0</v>
      </c>
      <c r="C3" s="9">
        <v>0</v>
      </c>
      <c r="D3" s="9">
        <v>0</v>
      </c>
      <c r="E3" s="9">
        <v>0</v>
      </c>
      <c r="F3" s="9">
        <v>0</v>
      </c>
      <c r="G3" s="9">
        <v>0</v>
      </c>
      <c r="H3" s="9">
        <v>0</v>
      </c>
      <c r="I3" s="9">
        <v>0</v>
      </c>
      <c r="J3" s="9">
        <v>0</v>
      </c>
      <c r="K3" s="9">
        <v>0</v>
      </c>
      <c r="L3" s="9">
        <v>0</v>
      </c>
      <c r="M3" s="9">
        <v>0</v>
      </c>
      <c r="N3" s="9">
        <v>0</v>
      </c>
      <c r="O3" s="9">
        <v>0</v>
      </c>
      <c r="P3" s="9">
        <v>0</v>
      </c>
      <c r="Q3" s="9">
        <v>0</v>
      </c>
      <c r="R3" s="9">
        <v>0</v>
      </c>
      <c r="S3" s="9">
        <v>0</v>
      </c>
      <c r="T3" s="9">
        <v>0</v>
      </c>
    </row>
    <row r="4" spans="1:20" ht="15" x14ac:dyDescent="0.3">
      <c r="A4" s="11">
        <v>4</v>
      </c>
      <c r="B4" s="9">
        <v>0</v>
      </c>
      <c r="C4" s="9">
        <v>0</v>
      </c>
      <c r="D4" s="9">
        <v>0</v>
      </c>
      <c r="E4" s="9">
        <v>0</v>
      </c>
      <c r="F4" s="9">
        <v>0</v>
      </c>
      <c r="G4" s="9">
        <v>0</v>
      </c>
      <c r="H4" s="9">
        <v>0</v>
      </c>
      <c r="I4" s="9">
        <v>0</v>
      </c>
      <c r="J4" s="9">
        <v>0</v>
      </c>
      <c r="K4" s="9">
        <v>0</v>
      </c>
      <c r="L4" s="9">
        <v>0</v>
      </c>
      <c r="M4" s="9">
        <v>0</v>
      </c>
      <c r="N4" s="9">
        <v>0</v>
      </c>
      <c r="O4" s="9">
        <v>0</v>
      </c>
      <c r="P4" s="9">
        <v>0</v>
      </c>
      <c r="Q4" s="9">
        <v>0</v>
      </c>
      <c r="R4" s="9">
        <v>0</v>
      </c>
      <c r="S4" s="9">
        <v>0</v>
      </c>
      <c r="T4" s="9">
        <v>0</v>
      </c>
    </row>
    <row r="5" spans="1:20" ht="15" x14ac:dyDescent="0.3">
      <c r="A5" s="11">
        <v>5</v>
      </c>
      <c r="B5" s="9">
        <v>0</v>
      </c>
      <c r="C5" s="9">
        <v>0</v>
      </c>
      <c r="D5" s="9">
        <v>0</v>
      </c>
      <c r="E5" s="9">
        <v>0</v>
      </c>
      <c r="F5" s="9">
        <v>0</v>
      </c>
      <c r="G5" s="9">
        <v>0</v>
      </c>
      <c r="H5" s="9">
        <v>0</v>
      </c>
      <c r="I5" s="9">
        <v>0</v>
      </c>
      <c r="J5" s="9">
        <v>0</v>
      </c>
      <c r="K5" s="9">
        <v>0</v>
      </c>
      <c r="L5" s="9">
        <v>0</v>
      </c>
      <c r="M5" s="9">
        <v>0</v>
      </c>
      <c r="N5" s="9">
        <v>0</v>
      </c>
      <c r="O5" s="9">
        <v>0</v>
      </c>
      <c r="P5" s="9">
        <v>0</v>
      </c>
      <c r="Q5" s="9">
        <v>0</v>
      </c>
      <c r="R5" s="9">
        <v>0</v>
      </c>
      <c r="S5" s="9">
        <v>0</v>
      </c>
      <c r="T5" s="9">
        <v>0</v>
      </c>
    </row>
    <row r="6" spans="1:20" ht="15" x14ac:dyDescent="0.3">
      <c r="A6" s="11">
        <v>6</v>
      </c>
      <c r="B6" s="9">
        <v>0</v>
      </c>
      <c r="C6" s="9">
        <v>0</v>
      </c>
      <c r="D6" s="9">
        <v>0</v>
      </c>
      <c r="E6" s="9">
        <v>0</v>
      </c>
      <c r="F6" s="9">
        <v>0</v>
      </c>
      <c r="G6" s="9">
        <v>0</v>
      </c>
      <c r="H6" s="9">
        <v>0</v>
      </c>
      <c r="I6" s="9">
        <v>0</v>
      </c>
      <c r="J6" s="9">
        <v>0</v>
      </c>
      <c r="K6" s="9">
        <v>0</v>
      </c>
      <c r="L6" s="9">
        <v>0</v>
      </c>
      <c r="M6" s="9">
        <v>0</v>
      </c>
      <c r="N6" s="9">
        <v>0</v>
      </c>
      <c r="O6" s="9">
        <v>0</v>
      </c>
      <c r="P6" s="9">
        <v>0</v>
      </c>
      <c r="Q6" s="9">
        <v>0</v>
      </c>
      <c r="R6" s="9">
        <v>0</v>
      </c>
      <c r="S6" s="9">
        <v>0</v>
      </c>
      <c r="T6" s="9">
        <v>0</v>
      </c>
    </row>
    <row r="7" spans="1:20" ht="15" x14ac:dyDescent="0.3">
      <c r="A7" s="11">
        <v>7</v>
      </c>
      <c r="B7" s="9">
        <v>0</v>
      </c>
      <c r="C7" s="9">
        <v>0</v>
      </c>
      <c r="D7" s="9">
        <v>0</v>
      </c>
      <c r="E7" s="9"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9">
        <v>0</v>
      </c>
      <c r="L7" s="9">
        <v>0</v>
      </c>
      <c r="M7" s="9">
        <v>0</v>
      </c>
      <c r="N7" s="9">
        <v>0</v>
      </c>
      <c r="O7" s="9">
        <v>0</v>
      </c>
      <c r="P7" s="9">
        <v>0</v>
      </c>
      <c r="Q7" s="9">
        <v>0</v>
      </c>
      <c r="R7" s="9">
        <v>0</v>
      </c>
      <c r="S7" s="9">
        <v>0</v>
      </c>
      <c r="T7" s="9">
        <v>0</v>
      </c>
    </row>
    <row r="8" spans="1:20" ht="15" x14ac:dyDescent="0.3">
      <c r="A8" s="11">
        <v>8</v>
      </c>
      <c r="B8" s="9">
        <v>0</v>
      </c>
      <c r="C8" s="9">
        <v>0</v>
      </c>
      <c r="D8" s="9">
        <v>0</v>
      </c>
      <c r="E8" s="9">
        <v>0</v>
      </c>
      <c r="F8" s="9">
        <v>0</v>
      </c>
      <c r="G8" s="9">
        <v>0</v>
      </c>
      <c r="H8" s="9">
        <v>0</v>
      </c>
      <c r="I8" s="9">
        <v>0</v>
      </c>
      <c r="J8" s="9">
        <v>0</v>
      </c>
      <c r="K8" s="9">
        <v>0</v>
      </c>
      <c r="L8" s="9">
        <v>0</v>
      </c>
      <c r="M8" s="9">
        <v>0</v>
      </c>
      <c r="N8" s="9">
        <v>0</v>
      </c>
      <c r="O8" s="9">
        <v>0</v>
      </c>
      <c r="P8" s="9">
        <v>0</v>
      </c>
      <c r="Q8" s="9">
        <v>0</v>
      </c>
      <c r="R8" s="9">
        <v>0</v>
      </c>
      <c r="S8" s="9">
        <v>0</v>
      </c>
      <c r="T8" s="9">
        <v>0</v>
      </c>
    </row>
    <row r="9" spans="1:20" ht="15" x14ac:dyDescent="0.3">
      <c r="A9" s="11">
        <v>9</v>
      </c>
      <c r="B9" s="9">
        <v>0</v>
      </c>
      <c r="C9" s="9">
        <v>0</v>
      </c>
      <c r="D9" s="9">
        <v>0</v>
      </c>
      <c r="E9" s="9">
        <v>0</v>
      </c>
      <c r="F9" s="9">
        <v>0</v>
      </c>
      <c r="G9" s="9">
        <v>0</v>
      </c>
      <c r="H9" s="9">
        <v>0</v>
      </c>
      <c r="I9" s="9">
        <v>0</v>
      </c>
      <c r="J9" s="9">
        <v>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v>0</v>
      </c>
      <c r="R9" s="9">
        <v>0</v>
      </c>
      <c r="S9" s="9">
        <v>0</v>
      </c>
      <c r="T9" s="9">
        <v>0</v>
      </c>
    </row>
    <row r="10" spans="1:20" ht="15" x14ac:dyDescent="0.3">
      <c r="A10" s="11">
        <v>10</v>
      </c>
      <c r="B10" s="9">
        <v>0</v>
      </c>
      <c r="C10" s="9">
        <v>0</v>
      </c>
      <c r="D10" s="9">
        <v>0</v>
      </c>
      <c r="E10" s="9"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9">
        <v>1</v>
      </c>
      <c r="L10" s="9">
        <v>0</v>
      </c>
      <c r="M10" s="9">
        <v>0</v>
      </c>
      <c r="N10" s="9">
        <v>1</v>
      </c>
      <c r="O10" s="9">
        <v>0</v>
      </c>
      <c r="P10" s="9">
        <v>0</v>
      </c>
      <c r="Q10" s="9">
        <v>0</v>
      </c>
      <c r="R10" s="9">
        <v>0</v>
      </c>
      <c r="S10" s="9">
        <v>0</v>
      </c>
      <c r="T10" s="9">
        <v>1</v>
      </c>
    </row>
    <row r="11" spans="1:20" ht="15" x14ac:dyDescent="0.3">
      <c r="A11" s="11">
        <v>11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  <c r="J11" s="9">
        <v>0</v>
      </c>
      <c r="K11" s="9">
        <v>1</v>
      </c>
      <c r="L11" s="9">
        <v>0</v>
      </c>
      <c r="M11" s="9">
        <v>0</v>
      </c>
      <c r="N11" s="9">
        <v>1</v>
      </c>
      <c r="O11" s="9">
        <v>0</v>
      </c>
      <c r="P11" s="9">
        <v>0</v>
      </c>
      <c r="Q11" s="9">
        <v>1</v>
      </c>
      <c r="R11" s="9">
        <v>1</v>
      </c>
      <c r="S11" s="9">
        <v>1</v>
      </c>
      <c r="T11" s="9">
        <v>1</v>
      </c>
    </row>
    <row r="12" spans="1:20" ht="15" x14ac:dyDescent="0.3">
      <c r="A12" s="11">
        <v>12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9">
        <v>1</v>
      </c>
      <c r="L12" s="9">
        <v>0</v>
      </c>
      <c r="M12" s="9">
        <v>0</v>
      </c>
      <c r="N12" s="9">
        <v>1</v>
      </c>
      <c r="O12" s="9">
        <v>1</v>
      </c>
      <c r="P12" s="9">
        <v>1</v>
      </c>
      <c r="Q12" s="9">
        <v>1</v>
      </c>
      <c r="R12" s="9">
        <v>1</v>
      </c>
      <c r="S12" s="9">
        <v>1</v>
      </c>
      <c r="T12" s="9">
        <v>1</v>
      </c>
    </row>
    <row r="13" spans="1:20" ht="15" x14ac:dyDescent="0.3">
      <c r="A13" s="11">
        <v>13</v>
      </c>
      <c r="B13" s="9">
        <v>0</v>
      </c>
      <c r="C13" s="9">
        <v>0</v>
      </c>
      <c r="D13" s="9">
        <v>0</v>
      </c>
      <c r="E13" s="9">
        <v>1</v>
      </c>
      <c r="F13" s="9">
        <v>0</v>
      </c>
      <c r="G13" s="9">
        <v>0</v>
      </c>
      <c r="H13" s="9">
        <v>1</v>
      </c>
      <c r="I13" s="9">
        <v>0</v>
      </c>
      <c r="J13" s="9">
        <v>1</v>
      </c>
      <c r="K13" s="9">
        <v>1</v>
      </c>
      <c r="L13" s="9">
        <v>1</v>
      </c>
      <c r="M13" s="9">
        <v>1</v>
      </c>
      <c r="N13" s="9">
        <v>1</v>
      </c>
      <c r="O13" s="9">
        <v>1</v>
      </c>
      <c r="P13" s="9">
        <v>1</v>
      </c>
      <c r="Q13" s="9">
        <v>1</v>
      </c>
      <c r="R13" s="9">
        <v>1</v>
      </c>
      <c r="S13" s="9">
        <v>1</v>
      </c>
      <c r="T13" s="9">
        <v>2</v>
      </c>
    </row>
    <row r="14" spans="1:20" ht="15" x14ac:dyDescent="0.3">
      <c r="A14" s="11">
        <v>14</v>
      </c>
      <c r="B14" s="9">
        <v>0</v>
      </c>
      <c r="C14" s="9">
        <v>0</v>
      </c>
      <c r="D14" s="9">
        <v>0</v>
      </c>
      <c r="E14" s="9">
        <v>1</v>
      </c>
      <c r="F14" s="9">
        <v>0</v>
      </c>
      <c r="G14" s="9">
        <v>0</v>
      </c>
      <c r="H14" s="9">
        <v>1</v>
      </c>
      <c r="I14" s="9">
        <v>1</v>
      </c>
      <c r="J14" s="9">
        <v>1</v>
      </c>
      <c r="K14" s="9">
        <v>1</v>
      </c>
      <c r="L14" s="9">
        <v>1</v>
      </c>
      <c r="M14" s="9">
        <v>1</v>
      </c>
      <c r="N14" s="9">
        <v>1</v>
      </c>
      <c r="O14" s="9">
        <v>1</v>
      </c>
      <c r="P14" s="9">
        <v>1</v>
      </c>
      <c r="Q14" s="9">
        <v>2</v>
      </c>
      <c r="R14" s="9">
        <v>2</v>
      </c>
      <c r="S14" s="9">
        <v>2</v>
      </c>
      <c r="T14" s="9">
        <v>2</v>
      </c>
    </row>
    <row r="15" spans="1:20" ht="15" x14ac:dyDescent="0.3">
      <c r="A15" s="11">
        <v>15</v>
      </c>
      <c r="B15" s="9">
        <v>0</v>
      </c>
      <c r="C15" s="9">
        <v>0</v>
      </c>
      <c r="D15" s="9">
        <v>0</v>
      </c>
      <c r="E15" s="9">
        <v>1</v>
      </c>
      <c r="F15" s="9">
        <v>0</v>
      </c>
      <c r="G15" s="9">
        <v>1</v>
      </c>
      <c r="H15" s="9">
        <v>1</v>
      </c>
      <c r="I15" s="9">
        <v>1</v>
      </c>
      <c r="J15" s="9">
        <v>1</v>
      </c>
      <c r="K15" s="9">
        <v>1</v>
      </c>
      <c r="L15" s="9">
        <v>1</v>
      </c>
      <c r="M15" s="9">
        <v>1</v>
      </c>
      <c r="N15" s="9">
        <v>2</v>
      </c>
      <c r="O15" s="9">
        <v>2</v>
      </c>
      <c r="P15" s="9">
        <v>2</v>
      </c>
      <c r="Q15" s="9">
        <v>2</v>
      </c>
      <c r="R15" s="9">
        <v>2</v>
      </c>
      <c r="S15" s="9">
        <v>2</v>
      </c>
      <c r="T15" s="9">
        <v>2</v>
      </c>
    </row>
    <row r="16" spans="1:20" ht="15" x14ac:dyDescent="0.3">
      <c r="A16" s="11">
        <v>16</v>
      </c>
      <c r="B16" s="9">
        <v>0</v>
      </c>
      <c r="C16" s="9">
        <v>0</v>
      </c>
      <c r="D16" s="9">
        <v>0</v>
      </c>
      <c r="E16" s="9">
        <v>1</v>
      </c>
      <c r="F16" s="9">
        <v>1</v>
      </c>
      <c r="G16" s="9">
        <v>1</v>
      </c>
      <c r="H16" s="9">
        <v>1</v>
      </c>
      <c r="I16" s="9">
        <v>1</v>
      </c>
      <c r="J16" s="9">
        <v>1</v>
      </c>
      <c r="K16" s="9">
        <v>2</v>
      </c>
      <c r="L16" s="9">
        <v>1</v>
      </c>
      <c r="M16" s="9">
        <v>2</v>
      </c>
      <c r="N16" s="9">
        <v>2</v>
      </c>
      <c r="O16" s="9">
        <v>2</v>
      </c>
      <c r="P16" s="9">
        <v>2</v>
      </c>
      <c r="Q16" s="9">
        <v>2</v>
      </c>
      <c r="R16" s="9">
        <v>3</v>
      </c>
      <c r="S16" s="9">
        <v>3</v>
      </c>
      <c r="T16" s="9">
        <v>3</v>
      </c>
    </row>
    <row r="17" spans="1:20" ht="15" x14ac:dyDescent="0.3">
      <c r="A17" s="11">
        <v>17</v>
      </c>
      <c r="B17" s="9">
        <v>0</v>
      </c>
      <c r="C17" s="9">
        <v>0</v>
      </c>
      <c r="D17" s="9">
        <v>1</v>
      </c>
      <c r="E17" s="9">
        <v>1</v>
      </c>
      <c r="F17" s="9">
        <v>1</v>
      </c>
      <c r="G17" s="9">
        <v>1</v>
      </c>
      <c r="H17" s="9">
        <v>1</v>
      </c>
      <c r="I17" s="9">
        <v>1</v>
      </c>
      <c r="J17" s="9">
        <v>2</v>
      </c>
      <c r="K17" s="9">
        <v>2</v>
      </c>
      <c r="L17" s="9">
        <v>2</v>
      </c>
      <c r="M17" s="9">
        <v>2</v>
      </c>
      <c r="N17" s="9">
        <v>2</v>
      </c>
      <c r="O17" s="9">
        <v>2</v>
      </c>
      <c r="P17" s="9">
        <v>3</v>
      </c>
      <c r="Q17" s="9">
        <v>3</v>
      </c>
      <c r="R17" s="9">
        <v>3</v>
      </c>
      <c r="S17" s="9">
        <v>3</v>
      </c>
      <c r="T17" s="9">
        <v>3</v>
      </c>
    </row>
    <row r="18" spans="1:20" ht="15" x14ac:dyDescent="0.3">
      <c r="A18" s="11">
        <v>18</v>
      </c>
      <c r="B18" s="9">
        <v>0</v>
      </c>
      <c r="C18" s="9">
        <v>0</v>
      </c>
      <c r="D18" s="9">
        <v>1</v>
      </c>
      <c r="E18" s="9">
        <v>1</v>
      </c>
      <c r="F18" s="9">
        <v>1</v>
      </c>
      <c r="G18" s="9">
        <v>1</v>
      </c>
      <c r="H18" s="9">
        <v>1</v>
      </c>
      <c r="I18" s="9">
        <v>1</v>
      </c>
      <c r="J18" s="9">
        <v>2</v>
      </c>
      <c r="K18" s="9">
        <v>2</v>
      </c>
      <c r="L18" s="9">
        <v>2</v>
      </c>
      <c r="M18" s="9">
        <v>2</v>
      </c>
      <c r="N18" s="9">
        <v>3</v>
      </c>
      <c r="O18" s="9">
        <v>3</v>
      </c>
      <c r="P18" s="9">
        <v>3</v>
      </c>
      <c r="Q18" s="9">
        <v>3</v>
      </c>
      <c r="R18" s="9">
        <v>3</v>
      </c>
      <c r="S18" s="9">
        <v>4</v>
      </c>
      <c r="T18" s="9">
        <v>4</v>
      </c>
    </row>
    <row r="19" spans="1:20" ht="15" x14ac:dyDescent="0.3">
      <c r="A19" s="11">
        <v>19</v>
      </c>
      <c r="B19" s="9">
        <v>0</v>
      </c>
      <c r="C19" s="9">
        <v>0</v>
      </c>
      <c r="D19" s="9">
        <v>1</v>
      </c>
      <c r="E19" s="9">
        <v>1</v>
      </c>
      <c r="F19" s="9">
        <v>1</v>
      </c>
      <c r="G19" s="9">
        <v>2</v>
      </c>
      <c r="H19" s="9">
        <v>2</v>
      </c>
      <c r="I19" s="9">
        <v>2</v>
      </c>
      <c r="J19" s="9">
        <v>2</v>
      </c>
      <c r="K19" s="9">
        <v>2</v>
      </c>
      <c r="L19" s="9">
        <v>2</v>
      </c>
      <c r="M19" s="9">
        <v>3</v>
      </c>
      <c r="N19" s="9">
        <v>3</v>
      </c>
      <c r="O19" s="9">
        <v>3</v>
      </c>
      <c r="P19" s="9">
        <v>3</v>
      </c>
      <c r="Q19" s="9">
        <v>4</v>
      </c>
      <c r="R19" s="9">
        <v>4</v>
      </c>
      <c r="S19" s="9">
        <v>4</v>
      </c>
      <c r="T19" s="9">
        <v>4</v>
      </c>
    </row>
    <row r="20" spans="1:20" ht="15" x14ac:dyDescent="0.3">
      <c r="A20" s="11">
        <v>20</v>
      </c>
      <c r="B20" s="9">
        <v>0</v>
      </c>
      <c r="C20" s="9">
        <v>0</v>
      </c>
      <c r="D20" s="9">
        <v>1</v>
      </c>
      <c r="E20" s="9">
        <v>1</v>
      </c>
      <c r="F20" s="9">
        <v>1</v>
      </c>
      <c r="G20" s="9">
        <v>2</v>
      </c>
      <c r="H20" s="9">
        <v>2</v>
      </c>
      <c r="I20" s="9">
        <v>2</v>
      </c>
      <c r="J20" s="9">
        <v>2</v>
      </c>
      <c r="K20" s="9">
        <v>3</v>
      </c>
      <c r="L20" s="9">
        <v>3</v>
      </c>
      <c r="M20" s="9">
        <v>3</v>
      </c>
      <c r="N20" s="9">
        <v>3</v>
      </c>
      <c r="O20" s="9">
        <v>4</v>
      </c>
      <c r="P20" s="9">
        <v>4</v>
      </c>
      <c r="Q20" s="9">
        <v>4</v>
      </c>
      <c r="R20" s="9">
        <v>4</v>
      </c>
      <c r="S20" s="9">
        <v>5</v>
      </c>
      <c r="T20" s="9">
        <v>5</v>
      </c>
    </row>
    <row r="21" spans="1:20" ht="15" x14ac:dyDescent="0.3">
      <c r="A21" s="11">
        <v>21</v>
      </c>
      <c r="B21" s="9">
        <v>0</v>
      </c>
      <c r="C21" s="9">
        <v>1</v>
      </c>
      <c r="D21" s="9">
        <v>1</v>
      </c>
      <c r="E21" s="9">
        <v>1</v>
      </c>
      <c r="F21" s="9">
        <v>1</v>
      </c>
      <c r="G21" s="9">
        <v>2</v>
      </c>
      <c r="H21" s="9">
        <v>2</v>
      </c>
      <c r="I21" s="9">
        <v>2</v>
      </c>
      <c r="J21" s="9">
        <v>3</v>
      </c>
      <c r="K21" s="9">
        <v>3</v>
      </c>
      <c r="L21" s="9">
        <v>3</v>
      </c>
      <c r="M21" s="9">
        <v>3</v>
      </c>
      <c r="N21" s="9">
        <v>4</v>
      </c>
      <c r="O21" s="9">
        <v>4</v>
      </c>
      <c r="P21" s="9">
        <v>4</v>
      </c>
      <c r="Q21" s="9">
        <v>4</v>
      </c>
      <c r="R21" s="9">
        <v>5</v>
      </c>
      <c r="S21" s="9">
        <v>5</v>
      </c>
      <c r="T21" s="9">
        <v>5</v>
      </c>
    </row>
    <row r="22" spans="1:20" ht="15" x14ac:dyDescent="0.3">
      <c r="A22" s="11">
        <v>22</v>
      </c>
      <c r="B22" s="9">
        <v>0</v>
      </c>
      <c r="C22" s="9">
        <v>1</v>
      </c>
      <c r="D22" s="9">
        <v>1</v>
      </c>
      <c r="E22" s="9">
        <v>1</v>
      </c>
      <c r="F22" s="9">
        <v>2</v>
      </c>
      <c r="G22" s="9">
        <v>2</v>
      </c>
      <c r="H22" s="9">
        <v>2</v>
      </c>
      <c r="I22" s="9">
        <v>2</v>
      </c>
      <c r="J22" s="9">
        <v>3</v>
      </c>
      <c r="K22" s="9">
        <v>3</v>
      </c>
      <c r="L22" s="9">
        <v>3</v>
      </c>
      <c r="M22" s="9">
        <v>4</v>
      </c>
      <c r="N22" s="9">
        <v>4</v>
      </c>
      <c r="O22" s="9">
        <v>4</v>
      </c>
      <c r="P22" s="9">
        <v>4</v>
      </c>
      <c r="Q22" s="9">
        <v>5</v>
      </c>
      <c r="R22" s="9">
        <v>5</v>
      </c>
      <c r="S22" s="9">
        <v>6</v>
      </c>
      <c r="T22" s="9">
        <v>6</v>
      </c>
    </row>
    <row r="23" spans="1:20" ht="15" x14ac:dyDescent="0.3">
      <c r="A23" s="11">
        <v>23</v>
      </c>
      <c r="B23" s="9">
        <v>0</v>
      </c>
      <c r="C23" s="9">
        <v>1</v>
      </c>
      <c r="D23" s="9">
        <v>1</v>
      </c>
      <c r="E23" s="9">
        <v>1</v>
      </c>
      <c r="F23" s="9">
        <v>2</v>
      </c>
      <c r="G23" s="9">
        <v>2</v>
      </c>
      <c r="H23" s="9">
        <v>2</v>
      </c>
      <c r="I23" s="9">
        <v>2</v>
      </c>
      <c r="J23" s="9">
        <v>3</v>
      </c>
      <c r="K23" s="9">
        <v>3</v>
      </c>
      <c r="L23" s="9">
        <v>3</v>
      </c>
      <c r="M23" s="9">
        <v>4</v>
      </c>
      <c r="N23" s="9">
        <v>4</v>
      </c>
      <c r="O23" s="9">
        <v>4</v>
      </c>
      <c r="P23" s="9">
        <v>5</v>
      </c>
      <c r="Q23" s="9">
        <v>5</v>
      </c>
      <c r="R23" s="9">
        <v>5</v>
      </c>
      <c r="S23" s="9">
        <v>6</v>
      </c>
      <c r="T23" s="9">
        <v>6</v>
      </c>
    </row>
    <row r="24" spans="1:20" ht="15" x14ac:dyDescent="0.3">
      <c r="A24" s="11">
        <v>24</v>
      </c>
      <c r="B24" s="9">
        <v>0</v>
      </c>
      <c r="C24" s="9">
        <v>1</v>
      </c>
      <c r="D24" s="9">
        <v>1</v>
      </c>
      <c r="E24" s="9">
        <v>1</v>
      </c>
      <c r="F24" s="9">
        <v>2</v>
      </c>
      <c r="G24" s="9">
        <v>2</v>
      </c>
      <c r="H24" s="9">
        <v>2</v>
      </c>
      <c r="I24" s="9">
        <v>3</v>
      </c>
      <c r="J24" s="9">
        <v>3</v>
      </c>
      <c r="K24" s="9">
        <v>3</v>
      </c>
      <c r="L24" s="9">
        <v>4</v>
      </c>
      <c r="M24" s="9">
        <v>4</v>
      </c>
      <c r="N24" s="9">
        <v>4</v>
      </c>
      <c r="O24" s="9">
        <v>5</v>
      </c>
      <c r="P24" s="9">
        <v>5</v>
      </c>
      <c r="Q24" s="9">
        <v>5</v>
      </c>
      <c r="R24" s="9">
        <v>6</v>
      </c>
      <c r="S24" s="9">
        <v>6</v>
      </c>
      <c r="T24" s="9">
        <v>6</v>
      </c>
    </row>
    <row r="25" spans="1:20" ht="15" x14ac:dyDescent="0.3">
      <c r="A25" s="11">
        <v>25</v>
      </c>
      <c r="B25" s="9">
        <v>0</v>
      </c>
      <c r="C25" s="9">
        <v>1</v>
      </c>
      <c r="D25" s="9">
        <v>1</v>
      </c>
      <c r="E25" s="9">
        <v>1</v>
      </c>
      <c r="F25" s="9">
        <v>2</v>
      </c>
      <c r="G25" s="9">
        <v>2</v>
      </c>
      <c r="H25" s="9">
        <v>2</v>
      </c>
      <c r="I25" s="9">
        <v>3</v>
      </c>
      <c r="J25" s="9">
        <v>3</v>
      </c>
      <c r="K25" s="9">
        <v>3</v>
      </c>
      <c r="L25" s="9">
        <v>4</v>
      </c>
      <c r="M25" s="9">
        <v>4</v>
      </c>
      <c r="N25" s="9">
        <v>4</v>
      </c>
      <c r="O25" s="9">
        <v>5</v>
      </c>
      <c r="P25" s="9">
        <v>5</v>
      </c>
      <c r="Q25" s="9">
        <v>5</v>
      </c>
      <c r="R25" s="9">
        <v>6</v>
      </c>
      <c r="S25" s="9">
        <v>6</v>
      </c>
      <c r="T25" s="9">
        <v>6</v>
      </c>
    </row>
    <row r="26" spans="1:20" ht="15" x14ac:dyDescent="0.3">
      <c r="A26" s="11">
        <v>26</v>
      </c>
      <c r="B26" s="9">
        <v>0</v>
      </c>
      <c r="C26" s="9">
        <v>1</v>
      </c>
      <c r="D26" s="9">
        <v>1</v>
      </c>
      <c r="E26" s="9">
        <v>1</v>
      </c>
      <c r="F26" s="9">
        <v>2</v>
      </c>
      <c r="G26" s="9">
        <v>2</v>
      </c>
      <c r="H26" s="9">
        <v>2</v>
      </c>
      <c r="I26" s="9">
        <v>3</v>
      </c>
      <c r="J26" s="9">
        <v>3</v>
      </c>
      <c r="K26" s="9">
        <v>3</v>
      </c>
      <c r="L26" s="9">
        <v>4</v>
      </c>
      <c r="M26" s="9">
        <v>4</v>
      </c>
      <c r="N26" s="9">
        <v>4</v>
      </c>
      <c r="O26" s="9">
        <v>5</v>
      </c>
      <c r="P26" s="9">
        <v>5</v>
      </c>
      <c r="Q26" s="9">
        <v>5</v>
      </c>
      <c r="R26" s="9">
        <v>6</v>
      </c>
      <c r="S26" s="9">
        <v>6</v>
      </c>
      <c r="T26" s="9">
        <v>6</v>
      </c>
    </row>
    <row r="27" spans="1:20" ht="15" x14ac:dyDescent="0.3">
      <c r="A27" s="11">
        <v>27</v>
      </c>
      <c r="B27" s="9">
        <v>0</v>
      </c>
      <c r="C27" s="9">
        <v>1</v>
      </c>
      <c r="D27" s="9">
        <v>1</v>
      </c>
      <c r="E27" s="9">
        <v>1</v>
      </c>
      <c r="F27" s="9">
        <v>2</v>
      </c>
      <c r="G27" s="9">
        <v>2</v>
      </c>
      <c r="H27" s="9">
        <v>2</v>
      </c>
      <c r="I27" s="9">
        <v>3</v>
      </c>
      <c r="J27" s="9">
        <v>3</v>
      </c>
      <c r="K27" s="9">
        <v>3</v>
      </c>
      <c r="L27" s="9">
        <v>4</v>
      </c>
      <c r="M27" s="9">
        <v>4</v>
      </c>
      <c r="N27" s="9">
        <v>4</v>
      </c>
      <c r="O27" s="9">
        <v>5</v>
      </c>
      <c r="P27" s="9">
        <v>5</v>
      </c>
      <c r="Q27" s="9">
        <v>5</v>
      </c>
      <c r="R27" s="9">
        <v>6</v>
      </c>
      <c r="S27" s="9">
        <v>6</v>
      </c>
      <c r="T27" s="9">
        <v>6</v>
      </c>
    </row>
    <row r="28" spans="1:20" ht="15" x14ac:dyDescent="0.3">
      <c r="A28" s="11">
        <v>28</v>
      </c>
      <c r="B28" s="9">
        <v>0</v>
      </c>
      <c r="C28" s="9">
        <v>1</v>
      </c>
      <c r="D28" s="9">
        <v>1</v>
      </c>
      <c r="E28" s="9">
        <v>1</v>
      </c>
      <c r="F28" s="9">
        <v>2</v>
      </c>
      <c r="G28" s="9">
        <v>2</v>
      </c>
      <c r="H28" s="9">
        <v>2</v>
      </c>
      <c r="I28" s="9">
        <v>3</v>
      </c>
      <c r="J28" s="9">
        <v>3</v>
      </c>
      <c r="K28" s="9">
        <v>3</v>
      </c>
      <c r="L28" s="9">
        <v>4</v>
      </c>
      <c r="M28" s="9">
        <v>4</v>
      </c>
      <c r="N28" s="9">
        <v>4</v>
      </c>
      <c r="O28" s="9">
        <v>5</v>
      </c>
      <c r="P28" s="9">
        <v>5</v>
      </c>
      <c r="Q28" s="9">
        <v>5</v>
      </c>
      <c r="R28" s="9">
        <v>6</v>
      </c>
      <c r="S28" s="9">
        <v>6</v>
      </c>
      <c r="T28" s="9">
        <v>6</v>
      </c>
    </row>
    <row r="29" spans="1:20" ht="15" x14ac:dyDescent="0.3">
      <c r="A29" s="11">
        <v>29</v>
      </c>
      <c r="B29" s="9">
        <v>0</v>
      </c>
      <c r="C29" s="9">
        <v>1</v>
      </c>
      <c r="D29" s="9">
        <v>1</v>
      </c>
      <c r="E29" s="9">
        <v>1</v>
      </c>
      <c r="F29" s="9">
        <v>2</v>
      </c>
      <c r="G29" s="9">
        <v>2</v>
      </c>
      <c r="H29" s="9">
        <v>2</v>
      </c>
      <c r="I29" s="9">
        <v>3</v>
      </c>
      <c r="J29" s="9">
        <v>3</v>
      </c>
      <c r="K29" s="9">
        <v>3</v>
      </c>
      <c r="L29" s="9">
        <v>4</v>
      </c>
      <c r="M29" s="9">
        <v>4</v>
      </c>
      <c r="N29" s="9">
        <v>4</v>
      </c>
      <c r="O29" s="9">
        <v>5</v>
      </c>
      <c r="P29" s="9">
        <v>5</v>
      </c>
      <c r="Q29" s="9">
        <v>5</v>
      </c>
      <c r="R29" s="9">
        <v>6</v>
      </c>
      <c r="S29" s="9">
        <v>6</v>
      </c>
      <c r="T29" s="9">
        <v>6</v>
      </c>
    </row>
    <row r="30" spans="1:20" ht="15" x14ac:dyDescent="0.3">
      <c r="A30" s="11">
        <v>30</v>
      </c>
      <c r="B30" s="9">
        <v>0</v>
      </c>
      <c r="C30" s="9">
        <v>1</v>
      </c>
      <c r="D30" s="9">
        <v>1</v>
      </c>
      <c r="E30" s="9">
        <v>1</v>
      </c>
      <c r="F30" s="9">
        <v>2</v>
      </c>
      <c r="G30" s="9">
        <v>2</v>
      </c>
      <c r="H30" s="9">
        <v>2</v>
      </c>
      <c r="I30" s="9">
        <v>3</v>
      </c>
      <c r="J30" s="9">
        <v>3</v>
      </c>
      <c r="K30" s="9">
        <v>3</v>
      </c>
      <c r="L30" s="9">
        <v>4</v>
      </c>
      <c r="M30" s="9">
        <v>4</v>
      </c>
      <c r="N30" s="9">
        <v>4</v>
      </c>
      <c r="O30" s="9">
        <v>5</v>
      </c>
      <c r="P30" s="9">
        <v>5</v>
      </c>
      <c r="Q30" s="9">
        <v>5</v>
      </c>
      <c r="R30" s="9">
        <v>6</v>
      </c>
      <c r="S30" s="9">
        <v>6</v>
      </c>
      <c r="T30" s="9">
        <v>6</v>
      </c>
    </row>
    <row r="31" spans="1:20" ht="13.5" thickBot="1" x14ac:dyDescent="0.25"/>
    <row r="32" spans="1:20" x14ac:dyDescent="0.2">
      <c r="A32" s="12" t="s">
        <v>122</v>
      </c>
      <c r="B32" s="13" t="s">
        <v>123</v>
      </c>
      <c r="C32" s="13" t="s">
        <v>124</v>
      </c>
      <c r="D32" s="13" t="s">
        <v>125</v>
      </c>
      <c r="E32" s="13" t="s">
        <v>126</v>
      </c>
      <c r="F32" s="14" t="s">
        <v>5</v>
      </c>
    </row>
    <row r="33" spans="1:6" ht="13.5" thickBot="1" x14ac:dyDescent="0.25">
      <c r="A33" s="15">
        <f t="shared" ref="A33:F33" ca="1" si="0">+RANDBETWEEN(3,30)</f>
        <v>24</v>
      </c>
      <c r="B33" s="16">
        <f t="shared" ca="1" si="0"/>
        <v>4</v>
      </c>
      <c r="C33" s="16">
        <f t="shared" ca="1" si="0"/>
        <v>25</v>
      </c>
      <c r="D33" s="16">
        <f t="shared" ca="1" si="0"/>
        <v>29</v>
      </c>
      <c r="E33" s="16">
        <f t="shared" ca="1" si="0"/>
        <v>12</v>
      </c>
      <c r="F33" s="17">
        <f t="shared" ca="1" si="0"/>
        <v>30</v>
      </c>
    </row>
  </sheetData>
  <pageMargins left="0.7" right="0.7" top="0.75" bottom="0.75" header="0.3" footer="0.3"/>
  <pageSetup paperSize="9" orientation="portrait" horizontalDpi="120" verticalDpi="12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Base</vt:lpstr>
      <vt:lpstr>Equipo</vt:lpstr>
      <vt:lpstr>Virtudes y defectos</vt:lpstr>
      <vt:lpstr>Ocupaciones</vt:lpstr>
      <vt:lpstr>Factores planetarios</vt:lpstr>
      <vt:lpstr>Especies</vt:lpstr>
      <vt:lpstr>Características</vt:lpstr>
      <vt:lpstr>Base!Área_de_impresión</vt:lpstr>
      <vt:lpstr>Especies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2016-08-20T08:35:56Z</dcterms:modified>
</cp:coreProperties>
</file>